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ZIARIO\BILANCI E CONSUNTIVI\2021\VARIAZIONE BILANCIO\3 VARIAZIONE DI BILANCIO 2021-2023\"/>
    </mc:Choice>
  </mc:AlternateContent>
  <xr:revisionPtr revIDLastSave="0" documentId="13_ncr:1_{14778CB9-ADA4-4944-AC6D-6459837CF23F}" xr6:coauthVersionLast="47" xr6:coauthVersionMax="47" xr10:uidLastSave="{00000000-0000-0000-0000-000000000000}"/>
  <bookViews>
    <workbookView xWindow="-120" yWindow="-120" windowWidth="29040" windowHeight="15840" xr2:uid="{60AEA746-87F7-4AF9-9964-4BEADC2751AD}"/>
  </bookViews>
  <sheets>
    <sheet name="Riepilogo 2021" sheetId="1" r:id="rId1"/>
  </sheets>
  <definedNames>
    <definedName name="_xlnm.Print_Area" localSheetId="0">'Riepilogo 2021'!$A$1:$O$81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N42" i="1"/>
  <c r="G90" i="1" l="1"/>
  <c r="G33" i="1"/>
  <c r="I95" i="1" l="1"/>
  <c r="G84" i="1"/>
  <c r="G94" i="1" s="1"/>
  <c r="N50" i="1"/>
  <c r="G51" i="1"/>
  <c r="N51" i="1"/>
  <c r="G11" i="1" l="1"/>
  <c r="G50" i="1" s="1"/>
  <c r="G52" i="1" l="1"/>
  <c r="G53" i="1" s="1"/>
  <c r="H51" i="1"/>
  <c r="N52" i="1"/>
  <c r="N44" i="1"/>
  <c r="Q44" i="1" l="1"/>
  <c r="G56" i="1"/>
</calcChain>
</file>

<file path=xl/sharedStrings.xml><?xml version="1.0" encoding="utf-8"?>
<sst xmlns="http://schemas.openxmlformats.org/spreadsheetml/2006/main" count="206" uniqueCount="174">
  <si>
    <t>ENTRATA</t>
  </si>
  <si>
    <t>SPESA</t>
  </si>
  <si>
    <t>Cap</t>
  </si>
  <si>
    <t>Art</t>
  </si>
  <si>
    <t>IL SEGRETARIO</t>
  </si>
  <si>
    <t>dott. Roberto Orempuller</t>
  </si>
  <si>
    <t>TOTALE ENTRATA CORRENTE</t>
  </si>
  <si>
    <t>TOTALE ENTRATA C/CAPITALE</t>
  </si>
  <si>
    <t>TOTALE SPESA CORRENTE</t>
  </si>
  <si>
    <t>TOTALE SPESA C/CAPITALE</t>
  </si>
  <si>
    <t>PAREGGIO DI BILANCIO</t>
  </si>
  <si>
    <t>Concorso finanziario Comuni PGZ</t>
  </si>
  <si>
    <t>PGZ - Incarichi libero professionali, studi, ricerca e consulenza</t>
  </si>
  <si>
    <t>Rimborso TFR da INPS per anticipazione dipendenti</t>
  </si>
  <si>
    <t>Attivazione progetti "INVECCHIAMENTO ATTIVO"</t>
  </si>
  <si>
    <t>Entrate tariffarie servizi SAD</t>
  </si>
  <si>
    <t>Entrate tariffarie servizi residenziali (rilevanti IVA)</t>
  </si>
  <si>
    <t>TFR anticipazione dipendenti</t>
  </si>
  <si>
    <t>prestazioni di servizi - utenze e canoni</t>
  </si>
  <si>
    <t>prestazioni di servizi - prestazioni professionali e specialistiche</t>
  </si>
  <si>
    <t>Servizi semiresidenziali</t>
  </si>
  <si>
    <t>MAGNIFICA COMUNITA' DEGLI ALTIPIANI CIMBRI</t>
  </si>
  <si>
    <t>prestazioni di servizi - licenze d'uso</t>
  </si>
  <si>
    <t>prestazioni di servizi - servizi informatici e di telecomunicazioni</t>
  </si>
  <si>
    <t>prestazioni di servizi - manutenzione ordinaria e riparazioni</t>
  </si>
  <si>
    <t>prestazioni di servizi - assicurazioni</t>
  </si>
  <si>
    <t>prestazioni di servizi - altri servizi</t>
  </si>
  <si>
    <t>Sussidi straordinari - esenzione ticket</t>
  </si>
  <si>
    <t>Accoglienza minori e progetti educativi a domicilio</t>
  </si>
  <si>
    <t>compensi e rimborsi vari alla CPC</t>
  </si>
  <si>
    <t xml:space="preserve">Concorso finanziario Comuni </t>
  </si>
  <si>
    <t>Serv. Sociale- contributi sociali figurativi A.S.</t>
  </si>
  <si>
    <t>Serv. Sociale- retribuzioni lorde A.S.</t>
  </si>
  <si>
    <t>Serv. Sociale- contributi sociali c/ente A.S.</t>
  </si>
  <si>
    <t>Note per le ENTRATE</t>
  </si>
  <si>
    <t>Note per le SPESE</t>
  </si>
  <si>
    <t>contributi sociali</t>
  </si>
  <si>
    <t>irap dipendenti</t>
  </si>
  <si>
    <t>irap collaboratori</t>
  </si>
  <si>
    <t>Interventi di recupero del Sentiero Europeo E5</t>
  </si>
  <si>
    <t>Interventi a favore della minoranza linguistica cimbra</t>
  </si>
  <si>
    <t>Contributi progetti di edilizia abitativa condivisa</t>
  </si>
  <si>
    <t xml:space="preserve">RIEPILOGO VARIAZIONE DI BILANCIO ALLEGATO AL DECRETO DELLA COMMISSARIA N.      DEL </t>
  </si>
  <si>
    <t>Concorso finanziario altri Enti (BIM e Cassa Rurale - Amorevolmente - Rimborsi Comuni per servizi sociali)</t>
  </si>
  <si>
    <t>Applicazione Avanzo</t>
  </si>
  <si>
    <t>Interventi minoranza cimbra 5.000</t>
  </si>
  <si>
    <t>Entrate per recupero Sentiero Europeo E5 32.000</t>
  </si>
  <si>
    <t>Progetti edilizia abitativa condivisa 7.000</t>
  </si>
  <si>
    <t>E.2.01.01.01.001</t>
  </si>
  <si>
    <t>E.2.01.01.02.003</t>
  </si>
  <si>
    <t>E.2.01.04.01.001</t>
  </si>
  <si>
    <t>Trasferimenti correnti da Ministeri</t>
  </si>
  <si>
    <t>E.2.01.01.02.001</t>
  </si>
  <si>
    <t>Trasferimenti correnti da Regioni e province autonome</t>
  </si>
  <si>
    <t>Trasferimenti correnti da Istituzioni Sociali Private</t>
  </si>
  <si>
    <t>Trasferimenti correnti da Comuni</t>
  </si>
  <si>
    <t>E.3.01.02.01.999</t>
  </si>
  <si>
    <t>Proventi da servizi n.a.c.</t>
  </si>
  <si>
    <t>E.2.01.02.01.001</t>
  </si>
  <si>
    <t>Trasferimenti correnti da famiglie</t>
  </si>
  <si>
    <t>E.3.05.02.03.003</t>
  </si>
  <si>
    <t>Entrate da rimborsi, recuperi e restituzioni di somme non dovute o incassate in eccesso da Enti Previdenziali</t>
  </si>
  <si>
    <t>U.1.01.02.01.001</t>
  </si>
  <si>
    <t>Contributi obbligatori per il personale</t>
  </si>
  <si>
    <t>Piano conti</t>
  </si>
  <si>
    <t>Descrizione</t>
  </si>
  <si>
    <t>U.1.01.02.01.000</t>
  </si>
  <si>
    <t>Contributi sociali effettivi a carico dell'ente</t>
  </si>
  <si>
    <t>U.1.01.02.02.999</t>
  </si>
  <si>
    <t>Altri Contributi figurativi erogati direttamente al proprio personale n.a.c.</t>
  </si>
  <si>
    <t>U.1.03.02.05.000</t>
  </si>
  <si>
    <t>Utenze e canoni</t>
  </si>
  <si>
    <t xml:space="preserve">NUOVO </t>
  </si>
  <si>
    <t xml:space="preserve">Fondo Ristori -Trasferimenti correnti da Ministeri - </t>
  </si>
  <si>
    <t>Concorso finanziario della Provincia per RTO</t>
  </si>
  <si>
    <t>U.1.03.02.11.000</t>
  </si>
  <si>
    <t>Prestazioni professionali e specialistiche</t>
  </si>
  <si>
    <t>U.1.03.02.07.000</t>
  </si>
  <si>
    <t>Utilizzo di beni di terzi</t>
  </si>
  <si>
    <t>U.1.03.02.19.000</t>
  </si>
  <si>
    <t>Servizi informatici e di telecomunicazioni</t>
  </si>
  <si>
    <t>U.1.03.02.09.000</t>
  </si>
  <si>
    <t>Manutenzione ordinaria e riparazioni</t>
  </si>
  <si>
    <t>U.1.10.04.01.000</t>
  </si>
  <si>
    <t>Premi di assicurazione contro i danni</t>
  </si>
  <si>
    <t>U.1.03.02.99.000</t>
  </si>
  <si>
    <t>Altri servizi</t>
  </si>
  <si>
    <t>U.1.03.02.10.000</t>
  </si>
  <si>
    <t>Consulenze</t>
  </si>
  <si>
    <t xml:space="preserve">Sul Capitolo 1021 si aggiungono 1.800 euro per contributi obbligatori per il personale. </t>
  </si>
  <si>
    <t xml:space="preserve">Si stornano 6.000 per contributi sociali dal capitolo 1301/2 al capitolo 1030/2. </t>
  </si>
  <si>
    <t>e 52.000 euro da GAL per sentiero europeo E5</t>
  </si>
  <si>
    <t>Nuovo capitolo in entrata 999 per Trasferimenti da Ministeri (che andranno rendicontati nel 2022) sui Ristori</t>
  </si>
  <si>
    <t>Nuovo capitolo in entrata 1060/1 per Finanziamenti PAT per il Referente Tecnico Organizzativo del Piano Giovani</t>
  </si>
  <si>
    <t>Cap 2010: Aumento del Concorso Comuni per quota 2021 Perle Alpine in aumento di 250 euro (101+101+40 per ogni Comune +8 arrotondamento)</t>
  </si>
  <si>
    <t xml:space="preserve">Cap 2020: Aumento del Concorso Altri Enti per 1.000 euro Cassa rurale su PGZ, 6.836 progetto Amorevolmente, 931 da altri comuni per servizi sociali </t>
  </si>
  <si>
    <t>Cap 2061: Aumento concorso Comuni su PGZ: nuovo importo pari a 7.564,68 (differenza con 4.772,54 di inizio anno)</t>
  </si>
  <si>
    <t>Storno di 10.500 euro da capitolo 2070 servizi SAD a cap. 2080 servizi semi-residenziali</t>
  </si>
  <si>
    <t>Cap 2110: Aumento del rimborso INPS per TFR per 1.602,95 euro</t>
  </si>
  <si>
    <t>U.1.02.01.01.001</t>
  </si>
  <si>
    <t>Imposta regionale sulle attività produttive (IRAP)</t>
  </si>
  <si>
    <t>Inoltre, si aumenta il capitolo 1081/1 per versamento IRAP dipendenti di euro 3.000 ed il capitolo 1081/2 IRAP collaboratori di euro 1.000</t>
  </si>
  <si>
    <t>Capitolo 1033: Aumento di 1.602,95 per TFR a dipendenti.</t>
  </si>
  <si>
    <t>Capitolo 1051/1: aumento di 4.000 su utenze</t>
  </si>
  <si>
    <t>Capitolo 1051/2: aumento di euro 10.000 su prestazioni specialistiche per servizi (Consorzio, Trentino Digitale, GPI per contabilità economica per 2.500 euro, ecc)</t>
  </si>
  <si>
    <t>Capitolo 1051/3: aumento di euro 1.000 per licenze informatiche</t>
  </si>
  <si>
    <t>Capitolo 1051/5: Aumento di 16.000 per servizi informatici: 8.000 per digitalizzazione pratiche CPC, servizio CPC da Trentino Digit e altri eventuali servizi</t>
  </si>
  <si>
    <t>Capitolo 1051/7: Aumento di 2.500 euro per assicurazioni</t>
  </si>
  <si>
    <t>Capitolo 1051/8: aumento di euro 1.000 per altri servizi</t>
  </si>
  <si>
    <t>U.2.03.04.01.001</t>
  </si>
  <si>
    <t xml:space="preserve">Contributi agli investimenti a Istituzioni Sociali Private </t>
  </si>
  <si>
    <t>U.2.03.01.02.003</t>
  </si>
  <si>
    <t>Contributi agli investimenti a Comuni</t>
  </si>
  <si>
    <t>U.1.01.01.01.000</t>
  </si>
  <si>
    <t>Retribuzioni in denaro</t>
  </si>
  <si>
    <t>U.1.01.02.02.000</t>
  </si>
  <si>
    <t xml:space="preserve">Contributi sociali </t>
  </si>
  <si>
    <t xml:space="preserve">Si diminuiscono invece i capitolo 1600/1, /4, /7 relativi alle contrubzioni delle A.S. in quanto è cessato un contratto a tempo determinato, </t>
  </si>
  <si>
    <t>ma la spesa era stata prevista per l'anno intero</t>
  </si>
  <si>
    <t>Capitolo 1400: aumento di 7.000 euro per rimborsi ai consulenti della CPC</t>
  </si>
  <si>
    <t>U.1.03.02.10.001</t>
  </si>
  <si>
    <t>Incarichi libero professionali di studi, ricerca e consulenza</t>
  </si>
  <si>
    <t>Capitolo 1513: aumento di 8.545 per spese progetto Amorevolmente</t>
  </si>
  <si>
    <t xml:space="preserve">Capitolo 1501: occorre aumentare il capitolo dei servizi per spese per 8.120 euro Piano Giovani di Zona </t>
  </si>
  <si>
    <t xml:space="preserve">Viene effettuato uno storno di 12.000 euro dai servizi semi residenziali a favore per euro 2.000 dei sussidi straordinari e </t>
  </si>
  <si>
    <t>per euro 10.000 sul capitolo del servizio "educativa a domicilio"</t>
  </si>
  <si>
    <t>U.1.03.02.15.000</t>
  </si>
  <si>
    <t>Contratti di servizio pubblico</t>
  </si>
  <si>
    <t>U.1.04.02.02.999</t>
  </si>
  <si>
    <t>Altri assegni e sussidi assistenziali</t>
  </si>
  <si>
    <t>U.1.03.02.15.999</t>
  </si>
  <si>
    <t>Altre spese per contratti di servizio pubblico</t>
  </si>
  <si>
    <t>U.2.03.04.01.000</t>
  </si>
  <si>
    <t>Interventi sviluppo parchi gioco frazionali</t>
  </si>
  <si>
    <t>Altri interventi promozione benessere familiare</t>
  </si>
  <si>
    <t>FCT realizzazione collegamenti fondovalle</t>
  </si>
  <si>
    <t>U.2.02.01.09.012</t>
  </si>
  <si>
    <t>Infrastrutture stradali</t>
  </si>
  <si>
    <t>Descrizione capitolo</t>
  </si>
  <si>
    <t>Importo</t>
  </si>
  <si>
    <t>APPLICAZIONE AVANZO</t>
  </si>
  <si>
    <t>TOTALE ENTRATE</t>
  </si>
  <si>
    <t>TOTALE SPESE</t>
  </si>
  <si>
    <t>AVANZO</t>
  </si>
  <si>
    <t>DESTINATO A INVESTIMENTI</t>
  </si>
  <si>
    <t>CIMBRI</t>
  </si>
  <si>
    <t>EDILIZIA ABITATIVA</t>
  </si>
  <si>
    <t>SENTIERO E5</t>
  </si>
  <si>
    <t>PARCHI GIOCO</t>
  </si>
  <si>
    <t>BENESSERE FAMILIARE</t>
  </si>
  <si>
    <t>INVESTIMENTI FCT</t>
  </si>
  <si>
    <t>SINDACI</t>
  </si>
  <si>
    <t>RISERVA</t>
  </si>
  <si>
    <t>Contributi agli investimenti da altre Amministrazioni Locali n.a.c.</t>
  </si>
  <si>
    <t>E.4.02.01.02.999</t>
  </si>
  <si>
    <t>Trasferimento PAT Fondo Coesione Territoriale</t>
  </si>
  <si>
    <t>E.4.02.01.02.002</t>
  </si>
  <si>
    <t>Contributi agli investimenti da Province</t>
  </si>
  <si>
    <t>LA COMMISSARIA</t>
  </si>
  <si>
    <t>Nicoletta Carbonari</t>
  </si>
  <si>
    <t>residuo</t>
  </si>
  <si>
    <t>spese per l'acquisto di strumenti di ufficio 5.000</t>
  </si>
  <si>
    <t>Interventi sviluppo parchi gioco frazionali 70.000</t>
  </si>
  <si>
    <t>Altri interventi promozione benessere familiare 20.000</t>
  </si>
  <si>
    <t>U.2.02.01.03.001</t>
  </si>
  <si>
    <t>Mobili e arredi per ufficio</t>
  </si>
  <si>
    <t>Spese per l'acquisto di mobilio, attrezzature e strumenti d'ufficio</t>
  </si>
  <si>
    <t>Utilizzo dell'avanzo. Somma totale 403.516,75 (vedi dettaglio e scheda spese capitale)</t>
  </si>
  <si>
    <t>STRUMENTI UFFICIO</t>
  </si>
  <si>
    <t>Capitolo 1051/6: Aumento di 800 euro per manutenzioni</t>
  </si>
  <si>
    <t>Trasferimenti in campo sociale</t>
  </si>
  <si>
    <t>Trasferimenti in campo sociale € 100.000</t>
  </si>
  <si>
    <t>FCT realizzazione collegamenti fondovalle 14.516,75 e 150.000</t>
  </si>
  <si>
    <t>Trasferimenti da altri Enti per interventi a favore del turismo (GAL)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</si>
</sst>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;[Red]\-&quot;€&quot;\ #,##0.00"/>
    <numFmt numFmtId="165" formatCode="_-&quot;€&quot;\ * #,##0.00_-;\-&quot;€&quot;\ * #,##0.00_-;_-&quot;€&quot;\ * &quot;-&quot;??_-;_-@_-"/>
  </numFmts>
  <fonts count="1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wrapText="1"/>
    </xf>
    <xf numFmtId="164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2" borderId="0" xfId="0" applyFont="1" applyFill="1"/>
    <xf numFmtId="164" fontId="6" fillId="0" borderId="0" xfId="0" applyNumberFormat="1" applyFont="1" applyBorder="1"/>
    <xf numFmtId="8" fontId="7" fillId="2" borderId="0" xfId="0" applyNumberFormat="1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164" fontId="10" fillId="2" borderId="0" xfId="0" applyNumberFormat="1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7" fillId="0" borderId="0" xfId="0" applyFont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0" fontId="5" fillId="2" borderId="0" xfId="0" applyFont="1" applyFill="1" applyAlignment="1"/>
    <xf numFmtId="0" fontId="3" fillId="2" borderId="0" xfId="0" applyFont="1" applyFill="1" applyBorder="1" applyAlignment="1">
      <alignment horizontal="left"/>
    </xf>
    <xf numFmtId="0" fontId="0" fillId="0" borderId="0" xfId="0" applyBorder="1"/>
    <xf numFmtId="0" fontId="4" fillId="2" borderId="0" xfId="0" applyFont="1" applyFill="1" applyBorder="1" applyAlignment="1"/>
    <xf numFmtId="0" fontId="5" fillId="2" borderId="5" xfId="0" applyFont="1" applyFill="1" applyBorder="1" applyAlignment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/>
    <xf numFmtId="0" fontId="5" fillId="2" borderId="7" xfId="0" applyFont="1" applyFill="1" applyBorder="1"/>
    <xf numFmtId="0" fontId="6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/>
    <xf numFmtId="0" fontId="6" fillId="0" borderId="0" xfId="0" applyFont="1" applyBorder="1" applyAlignment="1">
      <alignment horizontal="left" wrapText="1"/>
    </xf>
    <xf numFmtId="0" fontId="12" fillId="0" borderId="1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164" fontId="6" fillId="0" borderId="13" xfId="0" applyNumberFormat="1" applyFont="1" applyBorder="1"/>
    <xf numFmtId="0" fontId="6" fillId="0" borderId="1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0" fontId="6" fillId="0" borderId="18" xfId="0" applyFont="1" applyBorder="1" applyAlignment="1">
      <alignment horizontal="center"/>
    </xf>
    <xf numFmtId="0" fontId="8" fillId="2" borderId="0" xfId="0" applyFont="1" applyFill="1" applyAlignment="1"/>
    <xf numFmtId="0" fontId="6" fillId="0" borderId="20" xfId="0" applyFont="1" applyBorder="1" applyAlignment="1">
      <alignment horizontal="center" wrapText="1"/>
    </xf>
    <xf numFmtId="164" fontId="6" fillId="0" borderId="9" xfId="0" applyNumberFormat="1" applyFont="1" applyBorder="1" applyAlignment="1"/>
    <xf numFmtId="164" fontId="6" fillId="0" borderId="9" xfId="0" applyNumberFormat="1" applyFont="1" applyBorder="1"/>
    <xf numFmtId="164" fontId="6" fillId="0" borderId="14" xfId="0" applyNumberFormat="1" applyFont="1" applyBorder="1"/>
    <xf numFmtId="164" fontId="6" fillId="0" borderId="0" xfId="4" applyNumberFormat="1" applyFont="1" applyBorder="1" applyAlignment="1"/>
    <xf numFmtId="164" fontId="6" fillId="0" borderId="0" xfId="4" applyNumberFormat="1" applyFont="1" applyBorder="1"/>
    <xf numFmtId="164" fontId="6" fillId="0" borderId="13" xfId="4" applyNumberFormat="1" applyFont="1" applyBorder="1"/>
    <xf numFmtId="164" fontId="7" fillId="0" borderId="9" xfId="0" applyNumberFormat="1" applyFont="1" applyBorder="1"/>
    <xf numFmtId="0" fontId="12" fillId="0" borderId="19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43" fontId="11" fillId="2" borderId="0" xfId="3" applyFont="1" applyFill="1" applyAlignment="1">
      <alignment horizontal="center"/>
    </xf>
    <xf numFmtId="164" fontId="0" fillId="0" borderId="0" xfId="0" applyNumberFormat="1"/>
    <xf numFmtId="164" fontId="5" fillId="2" borderId="0" xfId="0" applyNumberFormat="1" applyFont="1" applyFill="1"/>
    <xf numFmtId="43" fontId="3" fillId="2" borderId="0" xfId="0" applyNumberFormat="1" applyFont="1" applyFill="1" applyBorder="1" applyAlignment="1">
      <alignment horizontal="center"/>
    </xf>
    <xf numFmtId="8" fontId="8" fillId="2" borderId="0" xfId="0" applyNumberFormat="1" applyFont="1" applyFill="1"/>
    <xf numFmtId="0" fontId="8" fillId="2" borderId="0" xfId="0" applyFont="1" applyFill="1" applyAlignment="1">
      <alignment horizontal="right"/>
    </xf>
    <xf numFmtId="164" fontId="3" fillId="2" borderId="23" xfId="0" applyNumberFormat="1" applyFont="1" applyFill="1" applyBorder="1"/>
    <xf numFmtId="165" fontId="3" fillId="2" borderId="24" xfId="0" applyNumberFormat="1" applyFont="1" applyFill="1" applyBorder="1"/>
    <xf numFmtId="0" fontId="8" fillId="2" borderId="0" xfId="0" applyFont="1" applyFill="1" applyAlignment="1">
      <alignment horizontal="center"/>
    </xf>
  </cellXfs>
  <cellStyles count="5">
    <cellStyle name="Migliaia" xfId="3" builtinId="3"/>
    <cellStyle name="Normale" xfId="0" builtinId="0"/>
    <cellStyle name="Normale 2" xfId="2" xr:uid="{16A5B018-AAC5-4F80-B638-8E628FE25A89}"/>
    <cellStyle name="Normale 3" xfId="1" xr:uid="{476AC44E-4A02-4F22-A29C-5E27E3939481}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119592</xdr:colOff>
      <xdr:row>0</xdr:row>
      <xdr:rowOff>78317</xdr:rowOff>
    </xdr:from>
    <xdr:to>
      <xdr:col>1</xdr:col>
      <xdr:colOff>911225</xdr:colOff>
      <xdr:row>3</xdr:row>
      <xdr:rowOff>111125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C08A659-74FB-4B54-BE55-53C5862E5A9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064" t="5063" r="8065" b="4430"/>
        <a:stretch>
          <a:fillRect/>
        </a:stretch>
      </xdr:blipFill>
      <xdr:spPr bwMode="auto">
        <a:xfrm>
          <a:off x="521759" y="78317"/>
          <a:ext cx="791633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92</xdr:row>
      <xdr:rowOff>190500</xdr:rowOff>
    </xdr:from>
    <xdr:to>
      <xdr:col>8</xdr:col>
      <xdr:colOff>10583</xdr:colOff>
      <xdr:row>93</xdr:row>
      <xdr:rowOff>10583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id="{0C81023D-7E9F-4170-AFD0-D458C97AF9FA}"/>
            </a:ext>
          </a:extLst>
        </xdr:cNvPr>
        <xdr:cNvCxnSpPr/>
      </xdr:nvCxnSpPr>
      <xdr:spPr>
        <a:xfrm flipV="1">
          <a:off x="8932333" y="10054167"/>
          <a:ext cx="539750" cy="2116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93</xdr:row>
      <xdr:rowOff>21166</xdr:rowOff>
    </xdr:from>
    <xdr:to>
      <xdr:col>8</xdr:col>
      <xdr:colOff>52917</xdr:colOff>
      <xdr:row>93</xdr:row>
      <xdr:rowOff>148167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F461A300-60C9-40E2-81F3-4E33F38394BA}"/>
            </a:ext>
          </a:extLst>
        </xdr:cNvPr>
        <xdr:cNvCxnSpPr/>
      </xdr:nvCxnSpPr>
      <xdr:spPr>
        <a:xfrm>
          <a:off x="8932333" y="10085916"/>
          <a:ext cx="582084" cy="1270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31E2-C0B8-43EA-AAE1-FACEEF4760C4}">
  <sheetPr>
    <pageSetUpPr fitToPage="1"/>
  </sheetPr>
  <dimension ref="B1:Y102"/>
  <sheetViews>
    <sheetView tabSelected="1" topLeftCell="A7" zoomScale="90" zoomScaleNormal="90" workbookViewId="0">
      <selection activeCell="M41" sqref="M41"/>
    </sheetView>
  </sheetViews>
  <sheetFormatPr defaultRowHeight="15" x14ac:dyDescent="0.25"/>
  <cols>
    <col min="1" max="1" width="6" style="1" customWidth="1"/>
    <col min="2" max="2" width="14.28515625" style="1" customWidth="1"/>
    <col min="3" max="3" width="32.7109375" style="1" customWidth="1"/>
    <col min="4" max="4" width="5.42578125" style="1" bestFit="1" customWidth="1"/>
    <col min="5" max="5" width="5.28515625" style="4" customWidth="1"/>
    <col min="6" max="6" width="56.85546875" style="2" customWidth="1"/>
    <col min="7" max="7" width="16.28515625" style="3" customWidth="1"/>
    <col min="8" max="8" width="13.28515625" customWidth="1"/>
    <col min="9" max="9" width="14.140625" style="4" bestFit="1" customWidth="1"/>
    <col min="10" max="10" width="47.28515625" style="4" customWidth="1"/>
    <col min="11" max="11" width="5.42578125" style="4" bestFit="1" customWidth="1"/>
    <col min="12" max="12" width="5.28515625" style="4" customWidth="1"/>
    <col min="13" max="13" width="56.85546875" style="1" customWidth="1"/>
    <col min="14" max="14" width="16.5703125" style="3" customWidth="1"/>
    <col min="15" max="15" width="12" style="1" customWidth="1"/>
    <col min="16" max="16" width="11.5703125" style="1" bestFit="1" customWidth="1"/>
    <col min="17" max="17" width="10.85546875" style="1" bestFit="1" customWidth="1"/>
    <col min="18" max="18" width="15.85546875" style="1" customWidth="1"/>
    <col min="19" max="19" width="9.140625" style="1"/>
    <col min="20" max="20" width="10.5703125" style="1" bestFit="1" customWidth="1"/>
    <col min="21" max="256" width="9.140625" style="1"/>
    <col min="257" max="257" width="51.140625" style="1" customWidth="1"/>
    <col min="258" max="258" width="13.42578125" style="1" customWidth="1"/>
    <col min="259" max="261" width="3.5703125" style="1" bestFit="1" customWidth="1"/>
    <col min="262" max="262" width="5.28515625" style="1" bestFit="1" customWidth="1"/>
    <col min="263" max="263" width="4" style="1" bestFit="1" customWidth="1"/>
    <col min="264" max="264" width="4.5703125" style="1" customWidth="1"/>
    <col min="265" max="265" width="3.140625" style="1" bestFit="1" customWidth="1"/>
    <col min="266" max="266" width="4.42578125" style="1" bestFit="1" customWidth="1"/>
    <col min="267" max="267" width="5.28515625" style="1" bestFit="1" customWidth="1"/>
    <col min="268" max="268" width="5.28515625" style="1" customWidth="1"/>
    <col min="269" max="269" width="14.28515625" style="1" customWidth="1"/>
    <col min="270" max="270" width="60" style="1" customWidth="1"/>
    <col min="271" max="271" width="9.140625" style="1"/>
    <col min="272" max="272" width="11.5703125" style="1" bestFit="1" customWidth="1"/>
    <col min="273" max="273" width="9.140625" style="1"/>
    <col min="274" max="274" width="15.85546875" style="1" customWidth="1"/>
    <col min="275" max="275" width="9.140625" style="1"/>
    <col min="276" max="276" width="10.5703125" style="1" bestFit="1" customWidth="1"/>
    <col min="277" max="512" width="9.140625" style="1"/>
    <col min="513" max="513" width="51.140625" style="1" customWidth="1"/>
    <col min="514" max="514" width="13.42578125" style="1" customWidth="1"/>
    <col min="515" max="517" width="3.5703125" style="1" bestFit="1" customWidth="1"/>
    <col min="518" max="518" width="5.28515625" style="1" bestFit="1" customWidth="1"/>
    <col min="519" max="519" width="4" style="1" bestFit="1" customWidth="1"/>
    <col min="520" max="520" width="4.5703125" style="1" customWidth="1"/>
    <col min="521" max="521" width="3.140625" style="1" bestFit="1" customWidth="1"/>
    <col min="522" max="522" width="4.42578125" style="1" bestFit="1" customWidth="1"/>
    <col min="523" max="523" width="5.28515625" style="1" bestFit="1" customWidth="1"/>
    <col min="524" max="524" width="5.28515625" style="1" customWidth="1"/>
    <col min="525" max="525" width="14.28515625" style="1" customWidth="1"/>
    <col min="526" max="526" width="60" style="1" customWidth="1"/>
    <col min="527" max="527" width="9.140625" style="1"/>
    <col min="528" max="528" width="11.5703125" style="1" bestFit="1" customWidth="1"/>
    <col min="529" max="529" width="9.140625" style="1"/>
    <col min="530" max="530" width="15.85546875" style="1" customWidth="1"/>
    <col min="531" max="531" width="9.140625" style="1"/>
    <col min="532" max="532" width="10.5703125" style="1" bestFit="1" customWidth="1"/>
    <col min="533" max="768" width="9.140625" style="1"/>
    <col min="769" max="769" width="51.140625" style="1" customWidth="1"/>
    <col min="770" max="770" width="13.42578125" style="1" customWidth="1"/>
    <col min="771" max="773" width="3.5703125" style="1" bestFit="1" customWidth="1"/>
    <col min="774" max="774" width="5.28515625" style="1" bestFit="1" customWidth="1"/>
    <col min="775" max="775" width="4" style="1" bestFit="1" customWidth="1"/>
    <col min="776" max="776" width="4.5703125" style="1" customWidth="1"/>
    <col min="777" max="777" width="3.140625" style="1" bestFit="1" customWidth="1"/>
    <col min="778" max="778" width="4.42578125" style="1" bestFit="1" customWidth="1"/>
    <col min="779" max="779" width="5.28515625" style="1" bestFit="1" customWidth="1"/>
    <col min="780" max="780" width="5.28515625" style="1" customWidth="1"/>
    <col min="781" max="781" width="14.28515625" style="1" customWidth="1"/>
    <col min="782" max="782" width="60" style="1" customWidth="1"/>
    <col min="783" max="783" width="9.140625" style="1"/>
    <col min="784" max="784" width="11.5703125" style="1" bestFit="1" customWidth="1"/>
    <col min="785" max="785" width="9.140625" style="1"/>
    <col min="786" max="786" width="15.85546875" style="1" customWidth="1"/>
    <col min="787" max="787" width="9.140625" style="1"/>
    <col min="788" max="788" width="10.5703125" style="1" bestFit="1" customWidth="1"/>
    <col min="789" max="1024" width="9.140625" style="1"/>
    <col min="1025" max="1025" width="51.140625" style="1" customWidth="1"/>
    <col min="1026" max="1026" width="13.42578125" style="1" customWidth="1"/>
    <col min="1027" max="1029" width="3.5703125" style="1" bestFit="1" customWidth="1"/>
    <col min="1030" max="1030" width="5.28515625" style="1" bestFit="1" customWidth="1"/>
    <col min="1031" max="1031" width="4" style="1" bestFit="1" customWidth="1"/>
    <col min="1032" max="1032" width="4.5703125" style="1" customWidth="1"/>
    <col min="1033" max="1033" width="3.140625" style="1" bestFit="1" customWidth="1"/>
    <col min="1034" max="1034" width="4.42578125" style="1" bestFit="1" customWidth="1"/>
    <col min="1035" max="1035" width="5.28515625" style="1" bestFit="1" customWidth="1"/>
    <col min="1036" max="1036" width="5.28515625" style="1" customWidth="1"/>
    <col min="1037" max="1037" width="14.28515625" style="1" customWidth="1"/>
    <col min="1038" max="1038" width="60" style="1" customWidth="1"/>
    <col min="1039" max="1039" width="9.140625" style="1"/>
    <col min="1040" max="1040" width="11.5703125" style="1" bestFit="1" customWidth="1"/>
    <col min="1041" max="1041" width="9.140625" style="1"/>
    <col min="1042" max="1042" width="15.85546875" style="1" customWidth="1"/>
    <col min="1043" max="1043" width="9.140625" style="1"/>
    <col min="1044" max="1044" width="10.5703125" style="1" bestFit="1" customWidth="1"/>
    <col min="1045" max="1280" width="9.140625" style="1"/>
    <col min="1281" max="1281" width="51.140625" style="1" customWidth="1"/>
    <col min="1282" max="1282" width="13.42578125" style="1" customWidth="1"/>
    <col min="1283" max="1285" width="3.5703125" style="1" bestFit="1" customWidth="1"/>
    <col min="1286" max="1286" width="5.28515625" style="1" bestFit="1" customWidth="1"/>
    <col min="1287" max="1287" width="4" style="1" bestFit="1" customWidth="1"/>
    <col min="1288" max="1288" width="4.5703125" style="1" customWidth="1"/>
    <col min="1289" max="1289" width="3.140625" style="1" bestFit="1" customWidth="1"/>
    <col min="1290" max="1290" width="4.42578125" style="1" bestFit="1" customWidth="1"/>
    <col min="1291" max="1291" width="5.28515625" style="1" bestFit="1" customWidth="1"/>
    <col min="1292" max="1292" width="5.28515625" style="1" customWidth="1"/>
    <col min="1293" max="1293" width="14.28515625" style="1" customWidth="1"/>
    <col min="1294" max="1294" width="60" style="1" customWidth="1"/>
    <col min="1295" max="1295" width="9.140625" style="1"/>
    <col min="1296" max="1296" width="11.5703125" style="1" bestFit="1" customWidth="1"/>
    <col min="1297" max="1297" width="9.140625" style="1"/>
    <col min="1298" max="1298" width="15.85546875" style="1" customWidth="1"/>
    <col min="1299" max="1299" width="9.140625" style="1"/>
    <col min="1300" max="1300" width="10.5703125" style="1" bestFit="1" customWidth="1"/>
    <col min="1301" max="1536" width="9.140625" style="1"/>
    <col min="1537" max="1537" width="51.140625" style="1" customWidth="1"/>
    <col min="1538" max="1538" width="13.42578125" style="1" customWidth="1"/>
    <col min="1539" max="1541" width="3.5703125" style="1" bestFit="1" customWidth="1"/>
    <col min="1542" max="1542" width="5.28515625" style="1" bestFit="1" customWidth="1"/>
    <col min="1543" max="1543" width="4" style="1" bestFit="1" customWidth="1"/>
    <col min="1544" max="1544" width="4.5703125" style="1" customWidth="1"/>
    <col min="1545" max="1545" width="3.140625" style="1" bestFit="1" customWidth="1"/>
    <col min="1546" max="1546" width="4.42578125" style="1" bestFit="1" customWidth="1"/>
    <col min="1547" max="1547" width="5.28515625" style="1" bestFit="1" customWidth="1"/>
    <col min="1548" max="1548" width="5.28515625" style="1" customWidth="1"/>
    <col min="1549" max="1549" width="14.28515625" style="1" customWidth="1"/>
    <col min="1550" max="1550" width="60" style="1" customWidth="1"/>
    <col min="1551" max="1551" width="9.140625" style="1"/>
    <col min="1552" max="1552" width="11.5703125" style="1" bestFit="1" customWidth="1"/>
    <col min="1553" max="1553" width="9.140625" style="1"/>
    <col min="1554" max="1554" width="15.85546875" style="1" customWidth="1"/>
    <col min="1555" max="1555" width="9.140625" style="1"/>
    <col min="1556" max="1556" width="10.5703125" style="1" bestFit="1" customWidth="1"/>
    <col min="1557" max="1792" width="9.140625" style="1"/>
    <col min="1793" max="1793" width="51.140625" style="1" customWidth="1"/>
    <col min="1794" max="1794" width="13.42578125" style="1" customWidth="1"/>
    <col min="1795" max="1797" width="3.5703125" style="1" bestFit="1" customWidth="1"/>
    <col min="1798" max="1798" width="5.28515625" style="1" bestFit="1" customWidth="1"/>
    <col min="1799" max="1799" width="4" style="1" bestFit="1" customWidth="1"/>
    <col min="1800" max="1800" width="4.5703125" style="1" customWidth="1"/>
    <col min="1801" max="1801" width="3.140625" style="1" bestFit="1" customWidth="1"/>
    <col min="1802" max="1802" width="4.42578125" style="1" bestFit="1" customWidth="1"/>
    <col min="1803" max="1803" width="5.28515625" style="1" bestFit="1" customWidth="1"/>
    <col min="1804" max="1804" width="5.28515625" style="1" customWidth="1"/>
    <col min="1805" max="1805" width="14.28515625" style="1" customWidth="1"/>
    <col min="1806" max="1806" width="60" style="1" customWidth="1"/>
    <col min="1807" max="1807" width="9.140625" style="1"/>
    <col min="1808" max="1808" width="11.5703125" style="1" bestFit="1" customWidth="1"/>
    <col min="1809" max="1809" width="9.140625" style="1"/>
    <col min="1810" max="1810" width="15.85546875" style="1" customWidth="1"/>
    <col min="1811" max="1811" width="9.140625" style="1"/>
    <col min="1812" max="1812" width="10.5703125" style="1" bestFit="1" customWidth="1"/>
    <col min="1813" max="2048" width="9.140625" style="1"/>
    <col min="2049" max="2049" width="51.140625" style="1" customWidth="1"/>
    <col min="2050" max="2050" width="13.42578125" style="1" customWidth="1"/>
    <col min="2051" max="2053" width="3.5703125" style="1" bestFit="1" customWidth="1"/>
    <col min="2054" max="2054" width="5.28515625" style="1" bestFit="1" customWidth="1"/>
    <col min="2055" max="2055" width="4" style="1" bestFit="1" customWidth="1"/>
    <col min="2056" max="2056" width="4.5703125" style="1" customWidth="1"/>
    <col min="2057" max="2057" width="3.140625" style="1" bestFit="1" customWidth="1"/>
    <col min="2058" max="2058" width="4.42578125" style="1" bestFit="1" customWidth="1"/>
    <col min="2059" max="2059" width="5.28515625" style="1" bestFit="1" customWidth="1"/>
    <col min="2060" max="2060" width="5.28515625" style="1" customWidth="1"/>
    <col min="2061" max="2061" width="14.28515625" style="1" customWidth="1"/>
    <col min="2062" max="2062" width="60" style="1" customWidth="1"/>
    <col min="2063" max="2063" width="9.140625" style="1"/>
    <col min="2064" max="2064" width="11.5703125" style="1" bestFit="1" customWidth="1"/>
    <col min="2065" max="2065" width="9.140625" style="1"/>
    <col min="2066" max="2066" width="15.85546875" style="1" customWidth="1"/>
    <col min="2067" max="2067" width="9.140625" style="1"/>
    <col min="2068" max="2068" width="10.5703125" style="1" bestFit="1" customWidth="1"/>
    <col min="2069" max="2304" width="9.140625" style="1"/>
    <col min="2305" max="2305" width="51.140625" style="1" customWidth="1"/>
    <col min="2306" max="2306" width="13.42578125" style="1" customWidth="1"/>
    <col min="2307" max="2309" width="3.5703125" style="1" bestFit="1" customWidth="1"/>
    <col min="2310" max="2310" width="5.28515625" style="1" bestFit="1" customWidth="1"/>
    <col min="2311" max="2311" width="4" style="1" bestFit="1" customWidth="1"/>
    <col min="2312" max="2312" width="4.5703125" style="1" customWidth="1"/>
    <col min="2313" max="2313" width="3.140625" style="1" bestFit="1" customWidth="1"/>
    <col min="2314" max="2314" width="4.42578125" style="1" bestFit="1" customWidth="1"/>
    <col min="2315" max="2315" width="5.28515625" style="1" bestFit="1" customWidth="1"/>
    <col min="2316" max="2316" width="5.28515625" style="1" customWidth="1"/>
    <col min="2317" max="2317" width="14.28515625" style="1" customWidth="1"/>
    <col min="2318" max="2318" width="60" style="1" customWidth="1"/>
    <col min="2319" max="2319" width="9.140625" style="1"/>
    <col min="2320" max="2320" width="11.5703125" style="1" bestFit="1" customWidth="1"/>
    <col min="2321" max="2321" width="9.140625" style="1"/>
    <col min="2322" max="2322" width="15.85546875" style="1" customWidth="1"/>
    <col min="2323" max="2323" width="9.140625" style="1"/>
    <col min="2324" max="2324" width="10.5703125" style="1" bestFit="1" customWidth="1"/>
    <col min="2325" max="2560" width="9.140625" style="1"/>
    <col min="2561" max="2561" width="51.140625" style="1" customWidth="1"/>
    <col min="2562" max="2562" width="13.42578125" style="1" customWidth="1"/>
    <col min="2563" max="2565" width="3.5703125" style="1" bestFit="1" customWidth="1"/>
    <col min="2566" max="2566" width="5.28515625" style="1" bestFit="1" customWidth="1"/>
    <col min="2567" max="2567" width="4" style="1" bestFit="1" customWidth="1"/>
    <col min="2568" max="2568" width="4.5703125" style="1" customWidth="1"/>
    <col min="2569" max="2569" width="3.140625" style="1" bestFit="1" customWidth="1"/>
    <col min="2570" max="2570" width="4.42578125" style="1" bestFit="1" customWidth="1"/>
    <col min="2571" max="2571" width="5.28515625" style="1" bestFit="1" customWidth="1"/>
    <col min="2572" max="2572" width="5.28515625" style="1" customWidth="1"/>
    <col min="2573" max="2573" width="14.28515625" style="1" customWidth="1"/>
    <col min="2574" max="2574" width="60" style="1" customWidth="1"/>
    <col min="2575" max="2575" width="9.140625" style="1"/>
    <col min="2576" max="2576" width="11.5703125" style="1" bestFit="1" customWidth="1"/>
    <col min="2577" max="2577" width="9.140625" style="1"/>
    <col min="2578" max="2578" width="15.85546875" style="1" customWidth="1"/>
    <col min="2579" max="2579" width="9.140625" style="1"/>
    <col min="2580" max="2580" width="10.5703125" style="1" bestFit="1" customWidth="1"/>
    <col min="2581" max="2816" width="9.140625" style="1"/>
    <col min="2817" max="2817" width="51.140625" style="1" customWidth="1"/>
    <col min="2818" max="2818" width="13.42578125" style="1" customWidth="1"/>
    <col min="2819" max="2821" width="3.5703125" style="1" bestFit="1" customWidth="1"/>
    <col min="2822" max="2822" width="5.28515625" style="1" bestFit="1" customWidth="1"/>
    <col min="2823" max="2823" width="4" style="1" bestFit="1" customWidth="1"/>
    <col min="2824" max="2824" width="4.5703125" style="1" customWidth="1"/>
    <col min="2825" max="2825" width="3.140625" style="1" bestFit="1" customWidth="1"/>
    <col min="2826" max="2826" width="4.42578125" style="1" bestFit="1" customWidth="1"/>
    <col min="2827" max="2827" width="5.28515625" style="1" bestFit="1" customWidth="1"/>
    <col min="2828" max="2828" width="5.28515625" style="1" customWidth="1"/>
    <col min="2829" max="2829" width="14.28515625" style="1" customWidth="1"/>
    <col min="2830" max="2830" width="60" style="1" customWidth="1"/>
    <col min="2831" max="2831" width="9.140625" style="1"/>
    <col min="2832" max="2832" width="11.5703125" style="1" bestFit="1" customWidth="1"/>
    <col min="2833" max="2833" width="9.140625" style="1"/>
    <col min="2834" max="2834" width="15.85546875" style="1" customWidth="1"/>
    <col min="2835" max="2835" width="9.140625" style="1"/>
    <col min="2836" max="2836" width="10.5703125" style="1" bestFit="1" customWidth="1"/>
    <col min="2837" max="3072" width="9.140625" style="1"/>
    <col min="3073" max="3073" width="51.140625" style="1" customWidth="1"/>
    <col min="3074" max="3074" width="13.42578125" style="1" customWidth="1"/>
    <col min="3075" max="3077" width="3.5703125" style="1" bestFit="1" customWidth="1"/>
    <col min="3078" max="3078" width="5.28515625" style="1" bestFit="1" customWidth="1"/>
    <col min="3079" max="3079" width="4" style="1" bestFit="1" customWidth="1"/>
    <col min="3080" max="3080" width="4.5703125" style="1" customWidth="1"/>
    <col min="3081" max="3081" width="3.140625" style="1" bestFit="1" customWidth="1"/>
    <col min="3082" max="3082" width="4.42578125" style="1" bestFit="1" customWidth="1"/>
    <col min="3083" max="3083" width="5.28515625" style="1" bestFit="1" customWidth="1"/>
    <col min="3084" max="3084" width="5.28515625" style="1" customWidth="1"/>
    <col min="3085" max="3085" width="14.28515625" style="1" customWidth="1"/>
    <col min="3086" max="3086" width="60" style="1" customWidth="1"/>
    <col min="3087" max="3087" width="9.140625" style="1"/>
    <col min="3088" max="3088" width="11.5703125" style="1" bestFit="1" customWidth="1"/>
    <col min="3089" max="3089" width="9.140625" style="1"/>
    <col min="3090" max="3090" width="15.85546875" style="1" customWidth="1"/>
    <col min="3091" max="3091" width="9.140625" style="1"/>
    <col min="3092" max="3092" width="10.5703125" style="1" bestFit="1" customWidth="1"/>
    <col min="3093" max="3328" width="9.140625" style="1"/>
    <col min="3329" max="3329" width="51.140625" style="1" customWidth="1"/>
    <col min="3330" max="3330" width="13.42578125" style="1" customWidth="1"/>
    <col min="3331" max="3333" width="3.5703125" style="1" bestFit="1" customWidth="1"/>
    <col min="3334" max="3334" width="5.28515625" style="1" bestFit="1" customWidth="1"/>
    <col min="3335" max="3335" width="4" style="1" bestFit="1" customWidth="1"/>
    <col min="3336" max="3336" width="4.5703125" style="1" customWidth="1"/>
    <col min="3337" max="3337" width="3.140625" style="1" bestFit="1" customWidth="1"/>
    <col min="3338" max="3338" width="4.42578125" style="1" bestFit="1" customWidth="1"/>
    <col min="3339" max="3339" width="5.28515625" style="1" bestFit="1" customWidth="1"/>
    <col min="3340" max="3340" width="5.28515625" style="1" customWidth="1"/>
    <col min="3341" max="3341" width="14.28515625" style="1" customWidth="1"/>
    <col min="3342" max="3342" width="60" style="1" customWidth="1"/>
    <col min="3343" max="3343" width="9.140625" style="1"/>
    <col min="3344" max="3344" width="11.5703125" style="1" bestFit="1" customWidth="1"/>
    <col min="3345" max="3345" width="9.140625" style="1"/>
    <col min="3346" max="3346" width="15.85546875" style="1" customWidth="1"/>
    <col min="3347" max="3347" width="9.140625" style="1"/>
    <col min="3348" max="3348" width="10.5703125" style="1" bestFit="1" customWidth="1"/>
    <col min="3349" max="3584" width="9.140625" style="1"/>
    <col min="3585" max="3585" width="51.140625" style="1" customWidth="1"/>
    <col min="3586" max="3586" width="13.42578125" style="1" customWidth="1"/>
    <col min="3587" max="3589" width="3.5703125" style="1" bestFit="1" customWidth="1"/>
    <col min="3590" max="3590" width="5.28515625" style="1" bestFit="1" customWidth="1"/>
    <col min="3591" max="3591" width="4" style="1" bestFit="1" customWidth="1"/>
    <col min="3592" max="3592" width="4.5703125" style="1" customWidth="1"/>
    <col min="3593" max="3593" width="3.140625" style="1" bestFit="1" customWidth="1"/>
    <col min="3594" max="3594" width="4.42578125" style="1" bestFit="1" customWidth="1"/>
    <col min="3595" max="3595" width="5.28515625" style="1" bestFit="1" customWidth="1"/>
    <col min="3596" max="3596" width="5.28515625" style="1" customWidth="1"/>
    <col min="3597" max="3597" width="14.28515625" style="1" customWidth="1"/>
    <col min="3598" max="3598" width="60" style="1" customWidth="1"/>
    <col min="3599" max="3599" width="9.140625" style="1"/>
    <col min="3600" max="3600" width="11.5703125" style="1" bestFit="1" customWidth="1"/>
    <col min="3601" max="3601" width="9.140625" style="1"/>
    <col min="3602" max="3602" width="15.85546875" style="1" customWidth="1"/>
    <col min="3603" max="3603" width="9.140625" style="1"/>
    <col min="3604" max="3604" width="10.5703125" style="1" bestFit="1" customWidth="1"/>
    <col min="3605" max="3840" width="9.140625" style="1"/>
    <col min="3841" max="3841" width="51.140625" style="1" customWidth="1"/>
    <col min="3842" max="3842" width="13.42578125" style="1" customWidth="1"/>
    <col min="3843" max="3845" width="3.5703125" style="1" bestFit="1" customWidth="1"/>
    <col min="3846" max="3846" width="5.28515625" style="1" bestFit="1" customWidth="1"/>
    <col min="3847" max="3847" width="4" style="1" bestFit="1" customWidth="1"/>
    <col min="3848" max="3848" width="4.5703125" style="1" customWidth="1"/>
    <col min="3849" max="3849" width="3.140625" style="1" bestFit="1" customWidth="1"/>
    <col min="3850" max="3850" width="4.42578125" style="1" bestFit="1" customWidth="1"/>
    <col min="3851" max="3851" width="5.28515625" style="1" bestFit="1" customWidth="1"/>
    <col min="3852" max="3852" width="5.28515625" style="1" customWidth="1"/>
    <col min="3853" max="3853" width="14.28515625" style="1" customWidth="1"/>
    <col min="3854" max="3854" width="60" style="1" customWidth="1"/>
    <col min="3855" max="3855" width="9.140625" style="1"/>
    <col min="3856" max="3856" width="11.5703125" style="1" bestFit="1" customWidth="1"/>
    <col min="3857" max="3857" width="9.140625" style="1"/>
    <col min="3858" max="3858" width="15.85546875" style="1" customWidth="1"/>
    <col min="3859" max="3859" width="9.140625" style="1"/>
    <col min="3860" max="3860" width="10.5703125" style="1" bestFit="1" customWidth="1"/>
    <col min="3861" max="4096" width="9.140625" style="1"/>
    <col min="4097" max="4097" width="51.140625" style="1" customWidth="1"/>
    <col min="4098" max="4098" width="13.42578125" style="1" customWidth="1"/>
    <col min="4099" max="4101" width="3.5703125" style="1" bestFit="1" customWidth="1"/>
    <col min="4102" max="4102" width="5.28515625" style="1" bestFit="1" customWidth="1"/>
    <col min="4103" max="4103" width="4" style="1" bestFit="1" customWidth="1"/>
    <col min="4104" max="4104" width="4.5703125" style="1" customWidth="1"/>
    <col min="4105" max="4105" width="3.140625" style="1" bestFit="1" customWidth="1"/>
    <col min="4106" max="4106" width="4.42578125" style="1" bestFit="1" customWidth="1"/>
    <col min="4107" max="4107" width="5.28515625" style="1" bestFit="1" customWidth="1"/>
    <col min="4108" max="4108" width="5.28515625" style="1" customWidth="1"/>
    <col min="4109" max="4109" width="14.28515625" style="1" customWidth="1"/>
    <col min="4110" max="4110" width="60" style="1" customWidth="1"/>
    <col min="4111" max="4111" width="9.140625" style="1"/>
    <col min="4112" max="4112" width="11.5703125" style="1" bestFit="1" customWidth="1"/>
    <col min="4113" max="4113" width="9.140625" style="1"/>
    <col min="4114" max="4114" width="15.85546875" style="1" customWidth="1"/>
    <col min="4115" max="4115" width="9.140625" style="1"/>
    <col min="4116" max="4116" width="10.5703125" style="1" bestFit="1" customWidth="1"/>
    <col min="4117" max="4352" width="9.140625" style="1"/>
    <col min="4353" max="4353" width="51.140625" style="1" customWidth="1"/>
    <col min="4354" max="4354" width="13.42578125" style="1" customWidth="1"/>
    <col min="4355" max="4357" width="3.5703125" style="1" bestFit="1" customWidth="1"/>
    <col min="4358" max="4358" width="5.28515625" style="1" bestFit="1" customWidth="1"/>
    <col min="4359" max="4359" width="4" style="1" bestFit="1" customWidth="1"/>
    <col min="4360" max="4360" width="4.5703125" style="1" customWidth="1"/>
    <col min="4361" max="4361" width="3.140625" style="1" bestFit="1" customWidth="1"/>
    <col min="4362" max="4362" width="4.42578125" style="1" bestFit="1" customWidth="1"/>
    <col min="4363" max="4363" width="5.28515625" style="1" bestFit="1" customWidth="1"/>
    <col min="4364" max="4364" width="5.28515625" style="1" customWidth="1"/>
    <col min="4365" max="4365" width="14.28515625" style="1" customWidth="1"/>
    <col min="4366" max="4366" width="60" style="1" customWidth="1"/>
    <col min="4367" max="4367" width="9.140625" style="1"/>
    <col min="4368" max="4368" width="11.5703125" style="1" bestFit="1" customWidth="1"/>
    <col min="4369" max="4369" width="9.140625" style="1"/>
    <col min="4370" max="4370" width="15.85546875" style="1" customWidth="1"/>
    <col min="4371" max="4371" width="9.140625" style="1"/>
    <col min="4372" max="4372" width="10.5703125" style="1" bestFit="1" customWidth="1"/>
    <col min="4373" max="4608" width="9.140625" style="1"/>
    <col min="4609" max="4609" width="51.140625" style="1" customWidth="1"/>
    <col min="4610" max="4610" width="13.42578125" style="1" customWidth="1"/>
    <col min="4611" max="4613" width="3.5703125" style="1" bestFit="1" customWidth="1"/>
    <col min="4614" max="4614" width="5.28515625" style="1" bestFit="1" customWidth="1"/>
    <col min="4615" max="4615" width="4" style="1" bestFit="1" customWidth="1"/>
    <col min="4616" max="4616" width="4.5703125" style="1" customWidth="1"/>
    <col min="4617" max="4617" width="3.140625" style="1" bestFit="1" customWidth="1"/>
    <col min="4618" max="4618" width="4.42578125" style="1" bestFit="1" customWidth="1"/>
    <col min="4619" max="4619" width="5.28515625" style="1" bestFit="1" customWidth="1"/>
    <col min="4620" max="4620" width="5.28515625" style="1" customWidth="1"/>
    <col min="4621" max="4621" width="14.28515625" style="1" customWidth="1"/>
    <col min="4622" max="4622" width="60" style="1" customWidth="1"/>
    <col min="4623" max="4623" width="9.140625" style="1"/>
    <col min="4624" max="4624" width="11.5703125" style="1" bestFit="1" customWidth="1"/>
    <col min="4625" max="4625" width="9.140625" style="1"/>
    <col min="4626" max="4626" width="15.85546875" style="1" customWidth="1"/>
    <col min="4627" max="4627" width="9.140625" style="1"/>
    <col min="4628" max="4628" width="10.5703125" style="1" bestFit="1" customWidth="1"/>
    <col min="4629" max="4864" width="9.140625" style="1"/>
    <col min="4865" max="4865" width="51.140625" style="1" customWidth="1"/>
    <col min="4866" max="4866" width="13.42578125" style="1" customWidth="1"/>
    <col min="4867" max="4869" width="3.5703125" style="1" bestFit="1" customWidth="1"/>
    <col min="4870" max="4870" width="5.28515625" style="1" bestFit="1" customWidth="1"/>
    <col min="4871" max="4871" width="4" style="1" bestFit="1" customWidth="1"/>
    <col min="4872" max="4872" width="4.5703125" style="1" customWidth="1"/>
    <col min="4873" max="4873" width="3.140625" style="1" bestFit="1" customWidth="1"/>
    <col min="4874" max="4874" width="4.42578125" style="1" bestFit="1" customWidth="1"/>
    <col min="4875" max="4875" width="5.28515625" style="1" bestFit="1" customWidth="1"/>
    <col min="4876" max="4876" width="5.28515625" style="1" customWidth="1"/>
    <col min="4877" max="4877" width="14.28515625" style="1" customWidth="1"/>
    <col min="4878" max="4878" width="60" style="1" customWidth="1"/>
    <col min="4879" max="4879" width="9.140625" style="1"/>
    <col min="4880" max="4880" width="11.5703125" style="1" bestFit="1" customWidth="1"/>
    <col min="4881" max="4881" width="9.140625" style="1"/>
    <col min="4882" max="4882" width="15.85546875" style="1" customWidth="1"/>
    <col min="4883" max="4883" width="9.140625" style="1"/>
    <col min="4884" max="4884" width="10.5703125" style="1" bestFit="1" customWidth="1"/>
    <col min="4885" max="5120" width="9.140625" style="1"/>
    <col min="5121" max="5121" width="51.140625" style="1" customWidth="1"/>
    <col min="5122" max="5122" width="13.42578125" style="1" customWidth="1"/>
    <col min="5123" max="5125" width="3.5703125" style="1" bestFit="1" customWidth="1"/>
    <col min="5126" max="5126" width="5.28515625" style="1" bestFit="1" customWidth="1"/>
    <col min="5127" max="5127" width="4" style="1" bestFit="1" customWidth="1"/>
    <col min="5128" max="5128" width="4.5703125" style="1" customWidth="1"/>
    <col min="5129" max="5129" width="3.140625" style="1" bestFit="1" customWidth="1"/>
    <col min="5130" max="5130" width="4.42578125" style="1" bestFit="1" customWidth="1"/>
    <col min="5131" max="5131" width="5.28515625" style="1" bestFit="1" customWidth="1"/>
    <col min="5132" max="5132" width="5.28515625" style="1" customWidth="1"/>
    <col min="5133" max="5133" width="14.28515625" style="1" customWidth="1"/>
    <col min="5134" max="5134" width="60" style="1" customWidth="1"/>
    <col min="5135" max="5135" width="9.140625" style="1"/>
    <col min="5136" max="5136" width="11.5703125" style="1" bestFit="1" customWidth="1"/>
    <col min="5137" max="5137" width="9.140625" style="1"/>
    <col min="5138" max="5138" width="15.85546875" style="1" customWidth="1"/>
    <col min="5139" max="5139" width="9.140625" style="1"/>
    <col min="5140" max="5140" width="10.5703125" style="1" bestFit="1" customWidth="1"/>
    <col min="5141" max="5376" width="9.140625" style="1"/>
    <col min="5377" max="5377" width="51.140625" style="1" customWidth="1"/>
    <col min="5378" max="5378" width="13.42578125" style="1" customWidth="1"/>
    <col min="5379" max="5381" width="3.5703125" style="1" bestFit="1" customWidth="1"/>
    <col min="5382" max="5382" width="5.28515625" style="1" bestFit="1" customWidth="1"/>
    <col min="5383" max="5383" width="4" style="1" bestFit="1" customWidth="1"/>
    <col min="5384" max="5384" width="4.5703125" style="1" customWidth="1"/>
    <col min="5385" max="5385" width="3.140625" style="1" bestFit="1" customWidth="1"/>
    <col min="5386" max="5386" width="4.42578125" style="1" bestFit="1" customWidth="1"/>
    <col min="5387" max="5387" width="5.28515625" style="1" bestFit="1" customWidth="1"/>
    <col min="5388" max="5388" width="5.28515625" style="1" customWidth="1"/>
    <col min="5389" max="5389" width="14.28515625" style="1" customWidth="1"/>
    <col min="5390" max="5390" width="60" style="1" customWidth="1"/>
    <col min="5391" max="5391" width="9.140625" style="1"/>
    <col min="5392" max="5392" width="11.5703125" style="1" bestFit="1" customWidth="1"/>
    <col min="5393" max="5393" width="9.140625" style="1"/>
    <col min="5394" max="5394" width="15.85546875" style="1" customWidth="1"/>
    <col min="5395" max="5395" width="9.140625" style="1"/>
    <col min="5396" max="5396" width="10.5703125" style="1" bestFit="1" customWidth="1"/>
    <col min="5397" max="5632" width="9.140625" style="1"/>
    <col min="5633" max="5633" width="51.140625" style="1" customWidth="1"/>
    <col min="5634" max="5634" width="13.42578125" style="1" customWidth="1"/>
    <col min="5635" max="5637" width="3.5703125" style="1" bestFit="1" customWidth="1"/>
    <col min="5638" max="5638" width="5.28515625" style="1" bestFit="1" customWidth="1"/>
    <col min="5639" max="5639" width="4" style="1" bestFit="1" customWidth="1"/>
    <col min="5640" max="5640" width="4.5703125" style="1" customWidth="1"/>
    <col min="5641" max="5641" width="3.140625" style="1" bestFit="1" customWidth="1"/>
    <col min="5642" max="5642" width="4.42578125" style="1" bestFit="1" customWidth="1"/>
    <col min="5643" max="5643" width="5.28515625" style="1" bestFit="1" customWidth="1"/>
    <col min="5644" max="5644" width="5.28515625" style="1" customWidth="1"/>
    <col min="5645" max="5645" width="14.28515625" style="1" customWidth="1"/>
    <col min="5646" max="5646" width="60" style="1" customWidth="1"/>
    <col min="5647" max="5647" width="9.140625" style="1"/>
    <col min="5648" max="5648" width="11.5703125" style="1" bestFit="1" customWidth="1"/>
    <col min="5649" max="5649" width="9.140625" style="1"/>
    <col min="5650" max="5650" width="15.85546875" style="1" customWidth="1"/>
    <col min="5651" max="5651" width="9.140625" style="1"/>
    <col min="5652" max="5652" width="10.5703125" style="1" bestFit="1" customWidth="1"/>
    <col min="5653" max="5888" width="9.140625" style="1"/>
    <col min="5889" max="5889" width="51.140625" style="1" customWidth="1"/>
    <col min="5890" max="5890" width="13.42578125" style="1" customWidth="1"/>
    <col min="5891" max="5893" width="3.5703125" style="1" bestFit="1" customWidth="1"/>
    <col min="5894" max="5894" width="5.28515625" style="1" bestFit="1" customWidth="1"/>
    <col min="5895" max="5895" width="4" style="1" bestFit="1" customWidth="1"/>
    <col min="5896" max="5896" width="4.5703125" style="1" customWidth="1"/>
    <col min="5897" max="5897" width="3.140625" style="1" bestFit="1" customWidth="1"/>
    <col min="5898" max="5898" width="4.42578125" style="1" bestFit="1" customWidth="1"/>
    <col min="5899" max="5899" width="5.28515625" style="1" bestFit="1" customWidth="1"/>
    <col min="5900" max="5900" width="5.28515625" style="1" customWidth="1"/>
    <col min="5901" max="5901" width="14.28515625" style="1" customWidth="1"/>
    <col min="5902" max="5902" width="60" style="1" customWidth="1"/>
    <col min="5903" max="5903" width="9.140625" style="1"/>
    <col min="5904" max="5904" width="11.5703125" style="1" bestFit="1" customWidth="1"/>
    <col min="5905" max="5905" width="9.140625" style="1"/>
    <col min="5906" max="5906" width="15.85546875" style="1" customWidth="1"/>
    <col min="5907" max="5907" width="9.140625" style="1"/>
    <col min="5908" max="5908" width="10.5703125" style="1" bestFit="1" customWidth="1"/>
    <col min="5909" max="6144" width="9.140625" style="1"/>
    <col min="6145" max="6145" width="51.140625" style="1" customWidth="1"/>
    <col min="6146" max="6146" width="13.42578125" style="1" customWidth="1"/>
    <col min="6147" max="6149" width="3.5703125" style="1" bestFit="1" customWidth="1"/>
    <col min="6150" max="6150" width="5.28515625" style="1" bestFit="1" customWidth="1"/>
    <col min="6151" max="6151" width="4" style="1" bestFit="1" customWidth="1"/>
    <col min="6152" max="6152" width="4.5703125" style="1" customWidth="1"/>
    <col min="6153" max="6153" width="3.140625" style="1" bestFit="1" customWidth="1"/>
    <col min="6154" max="6154" width="4.42578125" style="1" bestFit="1" customWidth="1"/>
    <col min="6155" max="6155" width="5.28515625" style="1" bestFit="1" customWidth="1"/>
    <col min="6156" max="6156" width="5.28515625" style="1" customWidth="1"/>
    <col min="6157" max="6157" width="14.28515625" style="1" customWidth="1"/>
    <col min="6158" max="6158" width="60" style="1" customWidth="1"/>
    <col min="6159" max="6159" width="9.140625" style="1"/>
    <col min="6160" max="6160" width="11.5703125" style="1" bestFit="1" customWidth="1"/>
    <col min="6161" max="6161" width="9.140625" style="1"/>
    <col min="6162" max="6162" width="15.85546875" style="1" customWidth="1"/>
    <col min="6163" max="6163" width="9.140625" style="1"/>
    <col min="6164" max="6164" width="10.5703125" style="1" bestFit="1" customWidth="1"/>
    <col min="6165" max="6400" width="9.140625" style="1"/>
    <col min="6401" max="6401" width="51.140625" style="1" customWidth="1"/>
    <col min="6402" max="6402" width="13.42578125" style="1" customWidth="1"/>
    <col min="6403" max="6405" width="3.5703125" style="1" bestFit="1" customWidth="1"/>
    <col min="6406" max="6406" width="5.28515625" style="1" bestFit="1" customWidth="1"/>
    <col min="6407" max="6407" width="4" style="1" bestFit="1" customWidth="1"/>
    <col min="6408" max="6408" width="4.5703125" style="1" customWidth="1"/>
    <col min="6409" max="6409" width="3.140625" style="1" bestFit="1" customWidth="1"/>
    <col min="6410" max="6410" width="4.42578125" style="1" bestFit="1" customWidth="1"/>
    <col min="6411" max="6411" width="5.28515625" style="1" bestFit="1" customWidth="1"/>
    <col min="6412" max="6412" width="5.28515625" style="1" customWidth="1"/>
    <col min="6413" max="6413" width="14.28515625" style="1" customWidth="1"/>
    <col min="6414" max="6414" width="60" style="1" customWidth="1"/>
    <col min="6415" max="6415" width="9.140625" style="1"/>
    <col min="6416" max="6416" width="11.5703125" style="1" bestFit="1" customWidth="1"/>
    <col min="6417" max="6417" width="9.140625" style="1"/>
    <col min="6418" max="6418" width="15.85546875" style="1" customWidth="1"/>
    <col min="6419" max="6419" width="9.140625" style="1"/>
    <col min="6420" max="6420" width="10.5703125" style="1" bestFit="1" customWidth="1"/>
    <col min="6421" max="6656" width="9.140625" style="1"/>
    <col min="6657" max="6657" width="51.140625" style="1" customWidth="1"/>
    <col min="6658" max="6658" width="13.42578125" style="1" customWidth="1"/>
    <col min="6659" max="6661" width="3.5703125" style="1" bestFit="1" customWidth="1"/>
    <col min="6662" max="6662" width="5.28515625" style="1" bestFit="1" customWidth="1"/>
    <col min="6663" max="6663" width="4" style="1" bestFit="1" customWidth="1"/>
    <col min="6664" max="6664" width="4.5703125" style="1" customWidth="1"/>
    <col min="6665" max="6665" width="3.140625" style="1" bestFit="1" customWidth="1"/>
    <col min="6666" max="6666" width="4.42578125" style="1" bestFit="1" customWidth="1"/>
    <col min="6667" max="6667" width="5.28515625" style="1" bestFit="1" customWidth="1"/>
    <col min="6668" max="6668" width="5.28515625" style="1" customWidth="1"/>
    <col min="6669" max="6669" width="14.28515625" style="1" customWidth="1"/>
    <col min="6670" max="6670" width="60" style="1" customWidth="1"/>
    <col min="6671" max="6671" width="9.140625" style="1"/>
    <col min="6672" max="6672" width="11.5703125" style="1" bestFit="1" customWidth="1"/>
    <col min="6673" max="6673" width="9.140625" style="1"/>
    <col min="6674" max="6674" width="15.85546875" style="1" customWidth="1"/>
    <col min="6675" max="6675" width="9.140625" style="1"/>
    <col min="6676" max="6676" width="10.5703125" style="1" bestFit="1" customWidth="1"/>
    <col min="6677" max="6912" width="9.140625" style="1"/>
    <col min="6913" max="6913" width="51.140625" style="1" customWidth="1"/>
    <col min="6914" max="6914" width="13.42578125" style="1" customWidth="1"/>
    <col min="6915" max="6917" width="3.5703125" style="1" bestFit="1" customWidth="1"/>
    <col min="6918" max="6918" width="5.28515625" style="1" bestFit="1" customWidth="1"/>
    <col min="6919" max="6919" width="4" style="1" bestFit="1" customWidth="1"/>
    <col min="6920" max="6920" width="4.5703125" style="1" customWidth="1"/>
    <col min="6921" max="6921" width="3.140625" style="1" bestFit="1" customWidth="1"/>
    <col min="6922" max="6922" width="4.42578125" style="1" bestFit="1" customWidth="1"/>
    <col min="6923" max="6923" width="5.28515625" style="1" bestFit="1" customWidth="1"/>
    <col min="6924" max="6924" width="5.28515625" style="1" customWidth="1"/>
    <col min="6925" max="6925" width="14.28515625" style="1" customWidth="1"/>
    <col min="6926" max="6926" width="60" style="1" customWidth="1"/>
    <col min="6927" max="6927" width="9.140625" style="1"/>
    <col min="6928" max="6928" width="11.5703125" style="1" bestFit="1" customWidth="1"/>
    <col min="6929" max="6929" width="9.140625" style="1"/>
    <col min="6930" max="6930" width="15.85546875" style="1" customWidth="1"/>
    <col min="6931" max="6931" width="9.140625" style="1"/>
    <col min="6932" max="6932" width="10.5703125" style="1" bestFit="1" customWidth="1"/>
    <col min="6933" max="7168" width="9.140625" style="1"/>
    <col min="7169" max="7169" width="51.140625" style="1" customWidth="1"/>
    <col min="7170" max="7170" width="13.42578125" style="1" customWidth="1"/>
    <col min="7171" max="7173" width="3.5703125" style="1" bestFit="1" customWidth="1"/>
    <col min="7174" max="7174" width="5.28515625" style="1" bestFit="1" customWidth="1"/>
    <col min="7175" max="7175" width="4" style="1" bestFit="1" customWidth="1"/>
    <col min="7176" max="7176" width="4.5703125" style="1" customWidth="1"/>
    <col min="7177" max="7177" width="3.140625" style="1" bestFit="1" customWidth="1"/>
    <col min="7178" max="7178" width="4.42578125" style="1" bestFit="1" customWidth="1"/>
    <col min="7179" max="7179" width="5.28515625" style="1" bestFit="1" customWidth="1"/>
    <col min="7180" max="7180" width="5.28515625" style="1" customWidth="1"/>
    <col min="7181" max="7181" width="14.28515625" style="1" customWidth="1"/>
    <col min="7182" max="7182" width="60" style="1" customWidth="1"/>
    <col min="7183" max="7183" width="9.140625" style="1"/>
    <col min="7184" max="7184" width="11.5703125" style="1" bestFit="1" customWidth="1"/>
    <col min="7185" max="7185" width="9.140625" style="1"/>
    <col min="7186" max="7186" width="15.85546875" style="1" customWidth="1"/>
    <col min="7187" max="7187" width="9.140625" style="1"/>
    <col min="7188" max="7188" width="10.5703125" style="1" bestFit="1" customWidth="1"/>
    <col min="7189" max="7424" width="9.140625" style="1"/>
    <col min="7425" max="7425" width="51.140625" style="1" customWidth="1"/>
    <col min="7426" max="7426" width="13.42578125" style="1" customWidth="1"/>
    <col min="7427" max="7429" width="3.5703125" style="1" bestFit="1" customWidth="1"/>
    <col min="7430" max="7430" width="5.28515625" style="1" bestFit="1" customWidth="1"/>
    <col min="7431" max="7431" width="4" style="1" bestFit="1" customWidth="1"/>
    <col min="7432" max="7432" width="4.5703125" style="1" customWidth="1"/>
    <col min="7433" max="7433" width="3.140625" style="1" bestFit="1" customWidth="1"/>
    <col min="7434" max="7434" width="4.42578125" style="1" bestFit="1" customWidth="1"/>
    <col min="7435" max="7435" width="5.28515625" style="1" bestFit="1" customWidth="1"/>
    <col min="7436" max="7436" width="5.28515625" style="1" customWidth="1"/>
    <col min="7437" max="7437" width="14.28515625" style="1" customWidth="1"/>
    <col min="7438" max="7438" width="60" style="1" customWidth="1"/>
    <col min="7439" max="7439" width="9.140625" style="1"/>
    <col min="7440" max="7440" width="11.5703125" style="1" bestFit="1" customWidth="1"/>
    <col min="7441" max="7441" width="9.140625" style="1"/>
    <col min="7442" max="7442" width="15.85546875" style="1" customWidth="1"/>
    <col min="7443" max="7443" width="9.140625" style="1"/>
    <col min="7444" max="7444" width="10.5703125" style="1" bestFit="1" customWidth="1"/>
    <col min="7445" max="7680" width="9.140625" style="1"/>
    <col min="7681" max="7681" width="51.140625" style="1" customWidth="1"/>
    <col min="7682" max="7682" width="13.42578125" style="1" customWidth="1"/>
    <col min="7683" max="7685" width="3.5703125" style="1" bestFit="1" customWidth="1"/>
    <col min="7686" max="7686" width="5.28515625" style="1" bestFit="1" customWidth="1"/>
    <col min="7687" max="7687" width="4" style="1" bestFit="1" customWidth="1"/>
    <col min="7688" max="7688" width="4.5703125" style="1" customWidth="1"/>
    <col min="7689" max="7689" width="3.140625" style="1" bestFit="1" customWidth="1"/>
    <col min="7690" max="7690" width="4.42578125" style="1" bestFit="1" customWidth="1"/>
    <col min="7691" max="7691" width="5.28515625" style="1" bestFit="1" customWidth="1"/>
    <col min="7692" max="7692" width="5.28515625" style="1" customWidth="1"/>
    <col min="7693" max="7693" width="14.28515625" style="1" customWidth="1"/>
    <col min="7694" max="7694" width="60" style="1" customWidth="1"/>
    <col min="7695" max="7695" width="9.140625" style="1"/>
    <col min="7696" max="7696" width="11.5703125" style="1" bestFit="1" customWidth="1"/>
    <col min="7697" max="7697" width="9.140625" style="1"/>
    <col min="7698" max="7698" width="15.85546875" style="1" customWidth="1"/>
    <col min="7699" max="7699" width="9.140625" style="1"/>
    <col min="7700" max="7700" width="10.5703125" style="1" bestFit="1" customWidth="1"/>
    <col min="7701" max="7936" width="9.140625" style="1"/>
    <col min="7937" max="7937" width="51.140625" style="1" customWidth="1"/>
    <col min="7938" max="7938" width="13.42578125" style="1" customWidth="1"/>
    <col min="7939" max="7941" width="3.5703125" style="1" bestFit="1" customWidth="1"/>
    <col min="7942" max="7942" width="5.28515625" style="1" bestFit="1" customWidth="1"/>
    <col min="7943" max="7943" width="4" style="1" bestFit="1" customWidth="1"/>
    <col min="7944" max="7944" width="4.5703125" style="1" customWidth="1"/>
    <col min="7945" max="7945" width="3.140625" style="1" bestFit="1" customWidth="1"/>
    <col min="7946" max="7946" width="4.42578125" style="1" bestFit="1" customWidth="1"/>
    <col min="7947" max="7947" width="5.28515625" style="1" bestFit="1" customWidth="1"/>
    <col min="7948" max="7948" width="5.28515625" style="1" customWidth="1"/>
    <col min="7949" max="7949" width="14.28515625" style="1" customWidth="1"/>
    <col min="7950" max="7950" width="60" style="1" customWidth="1"/>
    <col min="7951" max="7951" width="9.140625" style="1"/>
    <col min="7952" max="7952" width="11.5703125" style="1" bestFit="1" customWidth="1"/>
    <col min="7953" max="7953" width="9.140625" style="1"/>
    <col min="7954" max="7954" width="15.85546875" style="1" customWidth="1"/>
    <col min="7955" max="7955" width="9.140625" style="1"/>
    <col min="7956" max="7956" width="10.5703125" style="1" bestFit="1" customWidth="1"/>
    <col min="7957" max="8192" width="9.140625" style="1"/>
    <col min="8193" max="8193" width="51.140625" style="1" customWidth="1"/>
    <col min="8194" max="8194" width="13.42578125" style="1" customWidth="1"/>
    <col min="8195" max="8197" width="3.5703125" style="1" bestFit="1" customWidth="1"/>
    <col min="8198" max="8198" width="5.28515625" style="1" bestFit="1" customWidth="1"/>
    <col min="8199" max="8199" width="4" style="1" bestFit="1" customWidth="1"/>
    <col min="8200" max="8200" width="4.5703125" style="1" customWidth="1"/>
    <col min="8201" max="8201" width="3.140625" style="1" bestFit="1" customWidth="1"/>
    <col min="8202" max="8202" width="4.42578125" style="1" bestFit="1" customWidth="1"/>
    <col min="8203" max="8203" width="5.28515625" style="1" bestFit="1" customWidth="1"/>
    <col min="8204" max="8204" width="5.28515625" style="1" customWidth="1"/>
    <col min="8205" max="8205" width="14.28515625" style="1" customWidth="1"/>
    <col min="8206" max="8206" width="60" style="1" customWidth="1"/>
    <col min="8207" max="8207" width="9.140625" style="1"/>
    <col min="8208" max="8208" width="11.5703125" style="1" bestFit="1" customWidth="1"/>
    <col min="8209" max="8209" width="9.140625" style="1"/>
    <col min="8210" max="8210" width="15.85546875" style="1" customWidth="1"/>
    <col min="8211" max="8211" width="9.140625" style="1"/>
    <col min="8212" max="8212" width="10.5703125" style="1" bestFit="1" customWidth="1"/>
    <col min="8213" max="8448" width="9.140625" style="1"/>
    <col min="8449" max="8449" width="51.140625" style="1" customWidth="1"/>
    <col min="8450" max="8450" width="13.42578125" style="1" customWidth="1"/>
    <col min="8451" max="8453" width="3.5703125" style="1" bestFit="1" customWidth="1"/>
    <col min="8454" max="8454" width="5.28515625" style="1" bestFit="1" customWidth="1"/>
    <col min="8455" max="8455" width="4" style="1" bestFit="1" customWidth="1"/>
    <col min="8456" max="8456" width="4.5703125" style="1" customWidth="1"/>
    <col min="8457" max="8457" width="3.140625" style="1" bestFit="1" customWidth="1"/>
    <col min="8458" max="8458" width="4.42578125" style="1" bestFit="1" customWidth="1"/>
    <col min="8459" max="8459" width="5.28515625" style="1" bestFit="1" customWidth="1"/>
    <col min="8460" max="8460" width="5.28515625" style="1" customWidth="1"/>
    <col min="8461" max="8461" width="14.28515625" style="1" customWidth="1"/>
    <col min="8462" max="8462" width="60" style="1" customWidth="1"/>
    <col min="8463" max="8463" width="9.140625" style="1"/>
    <col min="8464" max="8464" width="11.5703125" style="1" bestFit="1" customWidth="1"/>
    <col min="8465" max="8465" width="9.140625" style="1"/>
    <col min="8466" max="8466" width="15.85546875" style="1" customWidth="1"/>
    <col min="8467" max="8467" width="9.140625" style="1"/>
    <col min="8468" max="8468" width="10.5703125" style="1" bestFit="1" customWidth="1"/>
    <col min="8469" max="8704" width="9.140625" style="1"/>
    <col min="8705" max="8705" width="51.140625" style="1" customWidth="1"/>
    <col min="8706" max="8706" width="13.42578125" style="1" customWidth="1"/>
    <col min="8707" max="8709" width="3.5703125" style="1" bestFit="1" customWidth="1"/>
    <col min="8710" max="8710" width="5.28515625" style="1" bestFit="1" customWidth="1"/>
    <col min="8711" max="8711" width="4" style="1" bestFit="1" customWidth="1"/>
    <col min="8712" max="8712" width="4.5703125" style="1" customWidth="1"/>
    <col min="8713" max="8713" width="3.140625" style="1" bestFit="1" customWidth="1"/>
    <col min="8714" max="8714" width="4.42578125" style="1" bestFit="1" customWidth="1"/>
    <col min="8715" max="8715" width="5.28515625" style="1" bestFit="1" customWidth="1"/>
    <col min="8716" max="8716" width="5.28515625" style="1" customWidth="1"/>
    <col min="8717" max="8717" width="14.28515625" style="1" customWidth="1"/>
    <col min="8718" max="8718" width="60" style="1" customWidth="1"/>
    <col min="8719" max="8719" width="9.140625" style="1"/>
    <col min="8720" max="8720" width="11.5703125" style="1" bestFit="1" customWidth="1"/>
    <col min="8721" max="8721" width="9.140625" style="1"/>
    <col min="8722" max="8722" width="15.85546875" style="1" customWidth="1"/>
    <col min="8723" max="8723" width="9.140625" style="1"/>
    <col min="8724" max="8724" width="10.5703125" style="1" bestFit="1" customWidth="1"/>
    <col min="8725" max="8960" width="9.140625" style="1"/>
    <col min="8961" max="8961" width="51.140625" style="1" customWidth="1"/>
    <col min="8962" max="8962" width="13.42578125" style="1" customWidth="1"/>
    <col min="8963" max="8965" width="3.5703125" style="1" bestFit="1" customWidth="1"/>
    <col min="8966" max="8966" width="5.28515625" style="1" bestFit="1" customWidth="1"/>
    <col min="8967" max="8967" width="4" style="1" bestFit="1" customWidth="1"/>
    <col min="8968" max="8968" width="4.5703125" style="1" customWidth="1"/>
    <col min="8969" max="8969" width="3.140625" style="1" bestFit="1" customWidth="1"/>
    <col min="8970" max="8970" width="4.42578125" style="1" bestFit="1" customWidth="1"/>
    <col min="8971" max="8971" width="5.28515625" style="1" bestFit="1" customWidth="1"/>
    <col min="8972" max="8972" width="5.28515625" style="1" customWidth="1"/>
    <col min="8973" max="8973" width="14.28515625" style="1" customWidth="1"/>
    <col min="8974" max="8974" width="60" style="1" customWidth="1"/>
    <col min="8975" max="8975" width="9.140625" style="1"/>
    <col min="8976" max="8976" width="11.5703125" style="1" bestFit="1" customWidth="1"/>
    <col min="8977" max="8977" width="9.140625" style="1"/>
    <col min="8978" max="8978" width="15.85546875" style="1" customWidth="1"/>
    <col min="8979" max="8979" width="9.140625" style="1"/>
    <col min="8980" max="8980" width="10.5703125" style="1" bestFit="1" customWidth="1"/>
    <col min="8981" max="9216" width="9.140625" style="1"/>
    <col min="9217" max="9217" width="51.140625" style="1" customWidth="1"/>
    <col min="9218" max="9218" width="13.42578125" style="1" customWidth="1"/>
    <col min="9219" max="9221" width="3.5703125" style="1" bestFit="1" customWidth="1"/>
    <col min="9222" max="9222" width="5.28515625" style="1" bestFit="1" customWidth="1"/>
    <col min="9223" max="9223" width="4" style="1" bestFit="1" customWidth="1"/>
    <col min="9224" max="9224" width="4.5703125" style="1" customWidth="1"/>
    <col min="9225" max="9225" width="3.140625" style="1" bestFit="1" customWidth="1"/>
    <col min="9226" max="9226" width="4.42578125" style="1" bestFit="1" customWidth="1"/>
    <col min="9227" max="9227" width="5.28515625" style="1" bestFit="1" customWidth="1"/>
    <col min="9228" max="9228" width="5.28515625" style="1" customWidth="1"/>
    <col min="9229" max="9229" width="14.28515625" style="1" customWidth="1"/>
    <col min="9230" max="9230" width="60" style="1" customWidth="1"/>
    <col min="9231" max="9231" width="9.140625" style="1"/>
    <col min="9232" max="9232" width="11.5703125" style="1" bestFit="1" customWidth="1"/>
    <col min="9233" max="9233" width="9.140625" style="1"/>
    <col min="9234" max="9234" width="15.85546875" style="1" customWidth="1"/>
    <col min="9235" max="9235" width="9.140625" style="1"/>
    <col min="9236" max="9236" width="10.5703125" style="1" bestFit="1" customWidth="1"/>
    <col min="9237" max="9472" width="9.140625" style="1"/>
    <col min="9473" max="9473" width="51.140625" style="1" customWidth="1"/>
    <col min="9474" max="9474" width="13.42578125" style="1" customWidth="1"/>
    <col min="9475" max="9477" width="3.5703125" style="1" bestFit="1" customWidth="1"/>
    <col min="9478" max="9478" width="5.28515625" style="1" bestFit="1" customWidth="1"/>
    <col min="9479" max="9479" width="4" style="1" bestFit="1" customWidth="1"/>
    <col min="9480" max="9480" width="4.5703125" style="1" customWidth="1"/>
    <col min="9481" max="9481" width="3.140625" style="1" bestFit="1" customWidth="1"/>
    <col min="9482" max="9482" width="4.42578125" style="1" bestFit="1" customWidth="1"/>
    <col min="9483" max="9483" width="5.28515625" style="1" bestFit="1" customWidth="1"/>
    <col min="9484" max="9484" width="5.28515625" style="1" customWidth="1"/>
    <col min="9485" max="9485" width="14.28515625" style="1" customWidth="1"/>
    <col min="9486" max="9486" width="60" style="1" customWidth="1"/>
    <col min="9487" max="9487" width="9.140625" style="1"/>
    <col min="9488" max="9488" width="11.5703125" style="1" bestFit="1" customWidth="1"/>
    <col min="9489" max="9489" width="9.140625" style="1"/>
    <col min="9490" max="9490" width="15.85546875" style="1" customWidth="1"/>
    <col min="9491" max="9491" width="9.140625" style="1"/>
    <col min="9492" max="9492" width="10.5703125" style="1" bestFit="1" customWidth="1"/>
    <col min="9493" max="9728" width="9.140625" style="1"/>
    <col min="9729" max="9729" width="51.140625" style="1" customWidth="1"/>
    <col min="9730" max="9730" width="13.42578125" style="1" customWidth="1"/>
    <col min="9731" max="9733" width="3.5703125" style="1" bestFit="1" customWidth="1"/>
    <col min="9734" max="9734" width="5.28515625" style="1" bestFit="1" customWidth="1"/>
    <col min="9735" max="9735" width="4" style="1" bestFit="1" customWidth="1"/>
    <col min="9736" max="9736" width="4.5703125" style="1" customWidth="1"/>
    <col min="9737" max="9737" width="3.140625" style="1" bestFit="1" customWidth="1"/>
    <col min="9738" max="9738" width="4.42578125" style="1" bestFit="1" customWidth="1"/>
    <col min="9739" max="9739" width="5.28515625" style="1" bestFit="1" customWidth="1"/>
    <col min="9740" max="9740" width="5.28515625" style="1" customWidth="1"/>
    <col min="9741" max="9741" width="14.28515625" style="1" customWidth="1"/>
    <col min="9742" max="9742" width="60" style="1" customWidth="1"/>
    <col min="9743" max="9743" width="9.140625" style="1"/>
    <col min="9744" max="9744" width="11.5703125" style="1" bestFit="1" customWidth="1"/>
    <col min="9745" max="9745" width="9.140625" style="1"/>
    <col min="9746" max="9746" width="15.85546875" style="1" customWidth="1"/>
    <col min="9747" max="9747" width="9.140625" style="1"/>
    <col min="9748" max="9748" width="10.5703125" style="1" bestFit="1" customWidth="1"/>
    <col min="9749" max="9984" width="9.140625" style="1"/>
    <col min="9985" max="9985" width="51.140625" style="1" customWidth="1"/>
    <col min="9986" max="9986" width="13.42578125" style="1" customWidth="1"/>
    <col min="9987" max="9989" width="3.5703125" style="1" bestFit="1" customWidth="1"/>
    <col min="9990" max="9990" width="5.28515625" style="1" bestFit="1" customWidth="1"/>
    <col min="9991" max="9991" width="4" style="1" bestFit="1" customWidth="1"/>
    <col min="9992" max="9992" width="4.5703125" style="1" customWidth="1"/>
    <col min="9993" max="9993" width="3.140625" style="1" bestFit="1" customWidth="1"/>
    <col min="9994" max="9994" width="4.42578125" style="1" bestFit="1" customWidth="1"/>
    <col min="9995" max="9995" width="5.28515625" style="1" bestFit="1" customWidth="1"/>
    <col min="9996" max="9996" width="5.28515625" style="1" customWidth="1"/>
    <col min="9997" max="9997" width="14.28515625" style="1" customWidth="1"/>
    <col min="9998" max="9998" width="60" style="1" customWidth="1"/>
    <col min="9999" max="9999" width="9.140625" style="1"/>
    <col min="10000" max="10000" width="11.5703125" style="1" bestFit="1" customWidth="1"/>
    <col min="10001" max="10001" width="9.140625" style="1"/>
    <col min="10002" max="10002" width="15.85546875" style="1" customWidth="1"/>
    <col min="10003" max="10003" width="9.140625" style="1"/>
    <col min="10004" max="10004" width="10.5703125" style="1" bestFit="1" customWidth="1"/>
    <col min="10005" max="10240" width="9.140625" style="1"/>
    <col min="10241" max="10241" width="51.140625" style="1" customWidth="1"/>
    <col min="10242" max="10242" width="13.42578125" style="1" customWidth="1"/>
    <col min="10243" max="10245" width="3.5703125" style="1" bestFit="1" customWidth="1"/>
    <col min="10246" max="10246" width="5.28515625" style="1" bestFit="1" customWidth="1"/>
    <col min="10247" max="10247" width="4" style="1" bestFit="1" customWidth="1"/>
    <col min="10248" max="10248" width="4.5703125" style="1" customWidth="1"/>
    <col min="10249" max="10249" width="3.140625" style="1" bestFit="1" customWidth="1"/>
    <col min="10250" max="10250" width="4.42578125" style="1" bestFit="1" customWidth="1"/>
    <col min="10251" max="10251" width="5.28515625" style="1" bestFit="1" customWidth="1"/>
    <col min="10252" max="10252" width="5.28515625" style="1" customWidth="1"/>
    <col min="10253" max="10253" width="14.28515625" style="1" customWidth="1"/>
    <col min="10254" max="10254" width="60" style="1" customWidth="1"/>
    <col min="10255" max="10255" width="9.140625" style="1"/>
    <col min="10256" max="10256" width="11.5703125" style="1" bestFit="1" customWidth="1"/>
    <col min="10257" max="10257" width="9.140625" style="1"/>
    <col min="10258" max="10258" width="15.85546875" style="1" customWidth="1"/>
    <col min="10259" max="10259" width="9.140625" style="1"/>
    <col min="10260" max="10260" width="10.5703125" style="1" bestFit="1" customWidth="1"/>
    <col min="10261" max="10496" width="9.140625" style="1"/>
    <col min="10497" max="10497" width="51.140625" style="1" customWidth="1"/>
    <col min="10498" max="10498" width="13.42578125" style="1" customWidth="1"/>
    <col min="10499" max="10501" width="3.5703125" style="1" bestFit="1" customWidth="1"/>
    <col min="10502" max="10502" width="5.28515625" style="1" bestFit="1" customWidth="1"/>
    <col min="10503" max="10503" width="4" style="1" bestFit="1" customWidth="1"/>
    <col min="10504" max="10504" width="4.5703125" style="1" customWidth="1"/>
    <col min="10505" max="10505" width="3.140625" style="1" bestFit="1" customWidth="1"/>
    <col min="10506" max="10506" width="4.42578125" style="1" bestFit="1" customWidth="1"/>
    <col min="10507" max="10507" width="5.28515625" style="1" bestFit="1" customWidth="1"/>
    <col min="10508" max="10508" width="5.28515625" style="1" customWidth="1"/>
    <col min="10509" max="10509" width="14.28515625" style="1" customWidth="1"/>
    <col min="10510" max="10510" width="60" style="1" customWidth="1"/>
    <col min="10511" max="10511" width="9.140625" style="1"/>
    <col min="10512" max="10512" width="11.5703125" style="1" bestFit="1" customWidth="1"/>
    <col min="10513" max="10513" width="9.140625" style="1"/>
    <col min="10514" max="10514" width="15.85546875" style="1" customWidth="1"/>
    <col min="10515" max="10515" width="9.140625" style="1"/>
    <col min="10516" max="10516" width="10.5703125" style="1" bestFit="1" customWidth="1"/>
    <col min="10517" max="10752" width="9.140625" style="1"/>
    <col min="10753" max="10753" width="51.140625" style="1" customWidth="1"/>
    <col min="10754" max="10754" width="13.42578125" style="1" customWidth="1"/>
    <col min="10755" max="10757" width="3.5703125" style="1" bestFit="1" customWidth="1"/>
    <col min="10758" max="10758" width="5.28515625" style="1" bestFit="1" customWidth="1"/>
    <col min="10759" max="10759" width="4" style="1" bestFit="1" customWidth="1"/>
    <col min="10760" max="10760" width="4.5703125" style="1" customWidth="1"/>
    <col min="10761" max="10761" width="3.140625" style="1" bestFit="1" customWidth="1"/>
    <col min="10762" max="10762" width="4.42578125" style="1" bestFit="1" customWidth="1"/>
    <col min="10763" max="10763" width="5.28515625" style="1" bestFit="1" customWidth="1"/>
    <col min="10764" max="10764" width="5.28515625" style="1" customWidth="1"/>
    <col min="10765" max="10765" width="14.28515625" style="1" customWidth="1"/>
    <col min="10766" max="10766" width="60" style="1" customWidth="1"/>
    <col min="10767" max="10767" width="9.140625" style="1"/>
    <col min="10768" max="10768" width="11.5703125" style="1" bestFit="1" customWidth="1"/>
    <col min="10769" max="10769" width="9.140625" style="1"/>
    <col min="10770" max="10770" width="15.85546875" style="1" customWidth="1"/>
    <col min="10771" max="10771" width="9.140625" style="1"/>
    <col min="10772" max="10772" width="10.5703125" style="1" bestFit="1" customWidth="1"/>
    <col min="10773" max="11008" width="9.140625" style="1"/>
    <col min="11009" max="11009" width="51.140625" style="1" customWidth="1"/>
    <col min="11010" max="11010" width="13.42578125" style="1" customWidth="1"/>
    <col min="11011" max="11013" width="3.5703125" style="1" bestFit="1" customWidth="1"/>
    <col min="11014" max="11014" width="5.28515625" style="1" bestFit="1" customWidth="1"/>
    <col min="11015" max="11015" width="4" style="1" bestFit="1" customWidth="1"/>
    <col min="11016" max="11016" width="4.5703125" style="1" customWidth="1"/>
    <col min="11017" max="11017" width="3.140625" style="1" bestFit="1" customWidth="1"/>
    <col min="11018" max="11018" width="4.42578125" style="1" bestFit="1" customWidth="1"/>
    <col min="11019" max="11019" width="5.28515625" style="1" bestFit="1" customWidth="1"/>
    <col min="11020" max="11020" width="5.28515625" style="1" customWidth="1"/>
    <col min="11021" max="11021" width="14.28515625" style="1" customWidth="1"/>
    <col min="11022" max="11022" width="60" style="1" customWidth="1"/>
    <col min="11023" max="11023" width="9.140625" style="1"/>
    <col min="11024" max="11024" width="11.5703125" style="1" bestFit="1" customWidth="1"/>
    <col min="11025" max="11025" width="9.140625" style="1"/>
    <col min="11026" max="11026" width="15.85546875" style="1" customWidth="1"/>
    <col min="11027" max="11027" width="9.140625" style="1"/>
    <col min="11028" max="11028" width="10.5703125" style="1" bestFit="1" customWidth="1"/>
    <col min="11029" max="11264" width="9.140625" style="1"/>
    <col min="11265" max="11265" width="51.140625" style="1" customWidth="1"/>
    <col min="11266" max="11266" width="13.42578125" style="1" customWidth="1"/>
    <col min="11267" max="11269" width="3.5703125" style="1" bestFit="1" customWidth="1"/>
    <col min="11270" max="11270" width="5.28515625" style="1" bestFit="1" customWidth="1"/>
    <col min="11271" max="11271" width="4" style="1" bestFit="1" customWidth="1"/>
    <col min="11272" max="11272" width="4.5703125" style="1" customWidth="1"/>
    <col min="11273" max="11273" width="3.140625" style="1" bestFit="1" customWidth="1"/>
    <col min="11274" max="11274" width="4.42578125" style="1" bestFit="1" customWidth="1"/>
    <col min="11275" max="11275" width="5.28515625" style="1" bestFit="1" customWidth="1"/>
    <col min="11276" max="11276" width="5.28515625" style="1" customWidth="1"/>
    <col min="11277" max="11277" width="14.28515625" style="1" customWidth="1"/>
    <col min="11278" max="11278" width="60" style="1" customWidth="1"/>
    <col min="11279" max="11279" width="9.140625" style="1"/>
    <col min="11280" max="11280" width="11.5703125" style="1" bestFit="1" customWidth="1"/>
    <col min="11281" max="11281" width="9.140625" style="1"/>
    <col min="11282" max="11282" width="15.85546875" style="1" customWidth="1"/>
    <col min="11283" max="11283" width="9.140625" style="1"/>
    <col min="11284" max="11284" width="10.5703125" style="1" bestFit="1" customWidth="1"/>
    <col min="11285" max="11520" width="9.140625" style="1"/>
    <col min="11521" max="11521" width="51.140625" style="1" customWidth="1"/>
    <col min="11522" max="11522" width="13.42578125" style="1" customWidth="1"/>
    <col min="11523" max="11525" width="3.5703125" style="1" bestFit="1" customWidth="1"/>
    <col min="11526" max="11526" width="5.28515625" style="1" bestFit="1" customWidth="1"/>
    <col min="11527" max="11527" width="4" style="1" bestFit="1" customWidth="1"/>
    <col min="11528" max="11528" width="4.5703125" style="1" customWidth="1"/>
    <col min="11529" max="11529" width="3.140625" style="1" bestFit="1" customWidth="1"/>
    <col min="11530" max="11530" width="4.42578125" style="1" bestFit="1" customWidth="1"/>
    <col min="11531" max="11531" width="5.28515625" style="1" bestFit="1" customWidth="1"/>
    <col min="11532" max="11532" width="5.28515625" style="1" customWidth="1"/>
    <col min="11533" max="11533" width="14.28515625" style="1" customWidth="1"/>
    <col min="11534" max="11534" width="60" style="1" customWidth="1"/>
    <col min="11535" max="11535" width="9.140625" style="1"/>
    <col min="11536" max="11536" width="11.5703125" style="1" bestFit="1" customWidth="1"/>
    <col min="11537" max="11537" width="9.140625" style="1"/>
    <col min="11538" max="11538" width="15.85546875" style="1" customWidth="1"/>
    <col min="11539" max="11539" width="9.140625" style="1"/>
    <col min="11540" max="11540" width="10.5703125" style="1" bestFit="1" customWidth="1"/>
    <col min="11541" max="11776" width="9.140625" style="1"/>
    <col min="11777" max="11777" width="51.140625" style="1" customWidth="1"/>
    <col min="11778" max="11778" width="13.42578125" style="1" customWidth="1"/>
    <col min="11779" max="11781" width="3.5703125" style="1" bestFit="1" customWidth="1"/>
    <col min="11782" max="11782" width="5.28515625" style="1" bestFit="1" customWidth="1"/>
    <col min="11783" max="11783" width="4" style="1" bestFit="1" customWidth="1"/>
    <col min="11784" max="11784" width="4.5703125" style="1" customWidth="1"/>
    <col min="11785" max="11785" width="3.140625" style="1" bestFit="1" customWidth="1"/>
    <col min="11786" max="11786" width="4.42578125" style="1" bestFit="1" customWidth="1"/>
    <col min="11787" max="11787" width="5.28515625" style="1" bestFit="1" customWidth="1"/>
    <col min="11788" max="11788" width="5.28515625" style="1" customWidth="1"/>
    <col min="11789" max="11789" width="14.28515625" style="1" customWidth="1"/>
    <col min="11790" max="11790" width="60" style="1" customWidth="1"/>
    <col min="11791" max="11791" width="9.140625" style="1"/>
    <col min="11792" max="11792" width="11.5703125" style="1" bestFit="1" customWidth="1"/>
    <col min="11793" max="11793" width="9.140625" style="1"/>
    <col min="11794" max="11794" width="15.85546875" style="1" customWidth="1"/>
    <col min="11795" max="11795" width="9.140625" style="1"/>
    <col min="11796" max="11796" width="10.5703125" style="1" bestFit="1" customWidth="1"/>
    <col min="11797" max="12032" width="9.140625" style="1"/>
    <col min="12033" max="12033" width="51.140625" style="1" customWidth="1"/>
    <col min="12034" max="12034" width="13.42578125" style="1" customWidth="1"/>
    <col min="12035" max="12037" width="3.5703125" style="1" bestFit="1" customWidth="1"/>
    <col min="12038" max="12038" width="5.28515625" style="1" bestFit="1" customWidth="1"/>
    <col min="12039" max="12039" width="4" style="1" bestFit="1" customWidth="1"/>
    <col min="12040" max="12040" width="4.5703125" style="1" customWidth="1"/>
    <col min="12041" max="12041" width="3.140625" style="1" bestFit="1" customWidth="1"/>
    <col min="12042" max="12042" width="4.42578125" style="1" bestFit="1" customWidth="1"/>
    <col min="12043" max="12043" width="5.28515625" style="1" bestFit="1" customWidth="1"/>
    <col min="12044" max="12044" width="5.28515625" style="1" customWidth="1"/>
    <col min="12045" max="12045" width="14.28515625" style="1" customWidth="1"/>
    <col min="12046" max="12046" width="60" style="1" customWidth="1"/>
    <col min="12047" max="12047" width="9.140625" style="1"/>
    <col min="12048" max="12048" width="11.5703125" style="1" bestFit="1" customWidth="1"/>
    <col min="12049" max="12049" width="9.140625" style="1"/>
    <col min="12050" max="12050" width="15.85546875" style="1" customWidth="1"/>
    <col min="12051" max="12051" width="9.140625" style="1"/>
    <col min="12052" max="12052" width="10.5703125" style="1" bestFit="1" customWidth="1"/>
    <col min="12053" max="12288" width="9.140625" style="1"/>
    <col min="12289" max="12289" width="51.140625" style="1" customWidth="1"/>
    <col min="12290" max="12290" width="13.42578125" style="1" customWidth="1"/>
    <col min="12291" max="12293" width="3.5703125" style="1" bestFit="1" customWidth="1"/>
    <col min="12294" max="12294" width="5.28515625" style="1" bestFit="1" customWidth="1"/>
    <col min="12295" max="12295" width="4" style="1" bestFit="1" customWidth="1"/>
    <col min="12296" max="12296" width="4.5703125" style="1" customWidth="1"/>
    <col min="12297" max="12297" width="3.140625" style="1" bestFit="1" customWidth="1"/>
    <col min="12298" max="12298" width="4.42578125" style="1" bestFit="1" customWidth="1"/>
    <col min="12299" max="12299" width="5.28515625" style="1" bestFit="1" customWidth="1"/>
    <col min="12300" max="12300" width="5.28515625" style="1" customWidth="1"/>
    <col min="12301" max="12301" width="14.28515625" style="1" customWidth="1"/>
    <col min="12302" max="12302" width="60" style="1" customWidth="1"/>
    <col min="12303" max="12303" width="9.140625" style="1"/>
    <col min="12304" max="12304" width="11.5703125" style="1" bestFit="1" customWidth="1"/>
    <col min="12305" max="12305" width="9.140625" style="1"/>
    <col min="12306" max="12306" width="15.85546875" style="1" customWidth="1"/>
    <col min="12307" max="12307" width="9.140625" style="1"/>
    <col min="12308" max="12308" width="10.5703125" style="1" bestFit="1" customWidth="1"/>
    <col min="12309" max="12544" width="9.140625" style="1"/>
    <col min="12545" max="12545" width="51.140625" style="1" customWidth="1"/>
    <col min="12546" max="12546" width="13.42578125" style="1" customWidth="1"/>
    <col min="12547" max="12549" width="3.5703125" style="1" bestFit="1" customWidth="1"/>
    <col min="12550" max="12550" width="5.28515625" style="1" bestFit="1" customWidth="1"/>
    <col min="12551" max="12551" width="4" style="1" bestFit="1" customWidth="1"/>
    <col min="12552" max="12552" width="4.5703125" style="1" customWidth="1"/>
    <col min="12553" max="12553" width="3.140625" style="1" bestFit="1" customWidth="1"/>
    <col min="12554" max="12554" width="4.42578125" style="1" bestFit="1" customWidth="1"/>
    <col min="12555" max="12555" width="5.28515625" style="1" bestFit="1" customWidth="1"/>
    <col min="12556" max="12556" width="5.28515625" style="1" customWidth="1"/>
    <col min="12557" max="12557" width="14.28515625" style="1" customWidth="1"/>
    <col min="12558" max="12558" width="60" style="1" customWidth="1"/>
    <col min="12559" max="12559" width="9.140625" style="1"/>
    <col min="12560" max="12560" width="11.5703125" style="1" bestFit="1" customWidth="1"/>
    <col min="12561" max="12561" width="9.140625" style="1"/>
    <col min="12562" max="12562" width="15.85546875" style="1" customWidth="1"/>
    <col min="12563" max="12563" width="9.140625" style="1"/>
    <col min="12564" max="12564" width="10.5703125" style="1" bestFit="1" customWidth="1"/>
    <col min="12565" max="12800" width="9.140625" style="1"/>
    <col min="12801" max="12801" width="51.140625" style="1" customWidth="1"/>
    <col min="12802" max="12802" width="13.42578125" style="1" customWidth="1"/>
    <col min="12803" max="12805" width="3.5703125" style="1" bestFit="1" customWidth="1"/>
    <col min="12806" max="12806" width="5.28515625" style="1" bestFit="1" customWidth="1"/>
    <col min="12807" max="12807" width="4" style="1" bestFit="1" customWidth="1"/>
    <col min="12808" max="12808" width="4.5703125" style="1" customWidth="1"/>
    <col min="12809" max="12809" width="3.140625" style="1" bestFit="1" customWidth="1"/>
    <col min="12810" max="12810" width="4.42578125" style="1" bestFit="1" customWidth="1"/>
    <col min="12811" max="12811" width="5.28515625" style="1" bestFit="1" customWidth="1"/>
    <col min="12812" max="12812" width="5.28515625" style="1" customWidth="1"/>
    <col min="12813" max="12813" width="14.28515625" style="1" customWidth="1"/>
    <col min="12814" max="12814" width="60" style="1" customWidth="1"/>
    <col min="12815" max="12815" width="9.140625" style="1"/>
    <col min="12816" max="12816" width="11.5703125" style="1" bestFit="1" customWidth="1"/>
    <col min="12817" max="12817" width="9.140625" style="1"/>
    <col min="12818" max="12818" width="15.85546875" style="1" customWidth="1"/>
    <col min="12819" max="12819" width="9.140625" style="1"/>
    <col min="12820" max="12820" width="10.5703125" style="1" bestFit="1" customWidth="1"/>
    <col min="12821" max="13056" width="9.140625" style="1"/>
    <col min="13057" max="13057" width="51.140625" style="1" customWidth="1"/>
    <col min="13058" max="13058" width="13.42578125" style="1" customWidth="1"/>
    <col min="13059" max="13061" width="3.5703125" style="1" bestFit="1" customWidth="1"/>
    <col min="13062" max="13062" width="5.28515625" style="1" bestFit="1" customWidth="1"/>
    <col min="13063" max="13063" width="4" style="1" bestFit="1" customWidth="1"/>
    <col min="13064" max="13064" width="4.5703125" style="1" customWidth="1"/>
    <col min="13065" max="13065" width="3.140625" style="1" bestFit="1" customWidth="1"/>
    <col min="13066" max="13066" width="4.42578125" style="1" bestFit="1" customWidth="1"/>
    <col min="13067" max="13067" width="5.28515625" style="1" bestFit="1" customWidth="1"/>
    <col min="13068" max="13068" width="5.28515625" style="1" customWidth="1"/>
    <col min="13069" max="13069" width="14.28515625" style="1" customWidth="1"/>
    <col min="13070" max="13070" width="60" style="1" customWidth="1"/>
    <col min="13071" max="13071" width="9.140625" style="1"/>
    <col min="13072" max="13072" width="11.5703125" style="1" bestFit="1" customWidth="1"/>
    <col min="13073" max="13073" width="9.140625" style="1"/>
    <col min="13074" max="13074" width="15.85546875" style="1" customWidth="1"/>
    <col min="13075" max="13075" width="9.140625" style="1"/>
    <col min="13076" max="13076" width="10.5703125" style="1" bestFit="1" customWidth="1"/>
    <col min="13077" max="13312" width="9.140625" style="1"/>
    <col min="13313" max="13313" width="51.140625" style="1" customWidth="1"/>
    <col min="13314" max="13314" width="13.42578125" style="1" customWidth="1"/>
    <col min="13315" max="13317" width="3.5703125" style="1" bestFit="1" customWidth="1"/>
    <col min="13318" max="13318" width="5.28515625" style="1" bestFit="1" customWidth="1"/>
    <col min="13319" max="13319" width="4" style="1" bestFit="1" customWidth="1"/>
    <col min="13320" max="13320" width="4.5703125" style="1" customWidth="1"/>
    <col min="13321" max="13321" width="3.140625" style="1" bestFit="1" customWidth="1"/>
    <col min="13322" max="13322" width="4.42578125" style="1" bestFit="1" customWidth="1"/>
    <col min="13323" max="13323" width="5.28515625" style="1" bestFit="1" customWidth="1"/>
    <col min="13324" max="13324" width="5.28515625" style="1" customWidth="1"/>
    <col min="13325" max="13325" width="14.28515625" style="1" customWidth="1"/>
    <col min="13326" max="13326" width="60" style="1" customWidth="1"/>
    <col min="13327" max="13327" width="9.140625" style="1"/>
    <col min="13328" max="13328" width="11.5703125" style="1" bestFit="1" customWidth="1"/>
    <col min="13329" max="13329" width="9.140625" style="1"/>
    <col min="13330" max="13330" width="15.85546875" style="1" customWidth="1"/>
    <col min="13331" max="13331" width="9.140625" style="1"/>
    <col min="13332" max="13332" width="10.5703125" style="1" bestFit="1" customWidth="1"/>
    <col min="13333" max="13568" width="9.140625" style="1"/>
    <col min="13569" max="13569" width="51.140625" style="1" customWidth="1"/>
    <col min="13570" max="13570" width="13.42578125" style="1" customWidth="1"/>
    <col min="13571" max="13573" width="3.5703125" style="1" bestFit="1" customWidth="1"/>
    <col min="13574" max="13574" width="5.28515625" style="1" bestFit="1" customWidth="1"/>
    <col min="13575" max="13575" width="4" style="1" bestFit="1" customWidth="1"/>
    <col min="13576" max="13576" width="4.5703125" style="1" customWidth="1"/>
    <col min="13577" max="13577" width="3.140625" style="1" bestFit="1" customWidth="1"/>
    <col min="13578" max="13578" width="4.42578125" style="1" bestFit="1" customWidth="1"/>
    <col min="13579" max="13579" width="5.28515625" style="1" bestFit="1" customWidth="1"/>
    <col min="13580" max="13580" width="5.28515625" style="1" customWidth="1"/>
    <col min="13581" max="13581" width="14.28515625" style="1" customWidth="1"/>
    <col min="13582" max="13582" width="60" style="1" customWidth="1"/>
    <col min="13583" max="13583" width="9.140625" style="1"/>
    <col min="13584" max="13584" width="11.5703125" style="1" bestFit="1" customWidth="1"/>
    <col min="13585" max="13585" width="9.140625" style="1"/>
    <col min="13586" max="13586" width="15.85546875" style="1" customWidth="1"/>
    <col min="13587" max="13587" width="9.140625" style="1"/>
    <col min="13588" max="13588" width="10.5703125" style="1" bestFit="1" customWidth="1"/>
    <col min="13589" max="13824" width="9.140625" style="1"/>
    <col min="13825" max="13825" width="51.140625" style="1" customWidth="1"/>
    <col min="13826" max="13826" width="13.42578125" style="1" customWidth="1"/>
    <col min="13827" max="13829" width="3.5703125" style="1" bestFit="1" customWidth="1"/>
    <col min="13830" max="13830" width="5.28515625" style="1" bestFit="1" customWidth="1"/>
    <col min="13831" max="13831" width="4" style="1" bestFit="1" customWidth="1"/>
    <col min="13832" max="13832" width="4.5703125" style="1" customWidth="1"/>
    <col min="13833" max="13833" width="3.140625" style="1" bestFit="1" customWidth="1"/>
    <col min="13834" max="13834" width="4.42578125" style="1" bestFit="1" customWidth="1"/>
    <col min="13835" max="13835" width="5.28515625" style="1" bestFit="1" customWidth="1"/>
    <col min="13836" max="13836" width="5.28515625" style="1" customWidth="1"/>
    <col min="13837" max="13837" width="14.28515625" style="1" customWidth="1"/>
    <col min="13838" max="13838" width="60" style="1" customWidth="1"/>
    <col min="13839" max="13839" width="9.140625" style="1"/>
    <col min="13840" max="13840" width="11.5703125" style="1" bestFit="1" customWidth="1"/>
    <col min="13841" max="13841" width="9.140625" style="1"/>
    <col min="13842" max="13842" width="15.85546875" style="1" customWidth="1"/>
    <col min="13843" max="13843" width="9.140625" style="1"/>
    <col min="13844" max="13844" width="10.5703125" style="1" bestFit="1" customWidth="1"/>
    <col min="13845" max="14080" width="9.140625" style="1"/>
    <col min="14081" max="14081" width="51.140625" style="1" customWidth="1"/>
    <col min="14082" max="14082" width="13.42578125" style="1" customWidth="1"/>
    <col min="14083" max="14085" width="3.5703125" style="1" bestFit="1" customWidth="1"/>
    <col min="14086" max="14086" width="5.28515625" style="1" bestFit="1" customWidth="1"/>
    <col min="14087" max="14087" width="4" style="1" bestFit="1" customWidth="1"/>
    <col min="14088" max="14088" width="4.5703125" style="1" customWidth="1"/>
    <col min="14089" max="14089" width="3.140625" style="1" bestFit="1" customWidth="1"/>
    <col min="14090" max="14090" width="4.42578125" style="1" bestFit="1" customWidth="1"/>
    <col min="14091" max="14091" width="5.28515625" style="1" bestFit="1" customWidth="1"/>
    <col min="14092" max="14092" width="5.28515625" style="1" customWidth="1"/>
    <col min="14093" max="14093" width="14.28515625" style="1" customWidth="1"/>
    <col min="14094" max="14094" width="60" style="1" customWidth="1"/>
    <col min="14095" max="14095" width="9.140625" style="1"/>
    <col min="14096" max="14096" width="11.5703125" style="1" bestFit="1" customWidth="1"/>
    <col min="14097" max="14097" width="9.140625" style="1"/>
    <col min="14098" max="14098" width="15.85546875" style="1" customWidth="1"/>
    <col min="14099" max="14099" width="9.140625" style="1"/>
    <col min="14100" max="14100" width="10.5703125" style="1" bestFit="1" customWidth="1"/>
    <col min="14101" max="14336" width="9.140625" style="1"/>
    <col min="14337" max="14337" width="51.140625" style="1" customWidth="1"/>
    <col min="14338" max="14338" width="13.42578125" style="1" customWidth="1"/>
    <col min="14339" max="14341" width="3.5703125" style="1" bestFit="1" customWidth="1"/>
    <col min="14342" max="14342" width="5.28515625" style="1" bestFit="1" customWidth="1"/>
    <col min="14343" max="14343" width="4" style="1" bestFit="1" customWidth="1"/>
    <col min="14344" max="14344" width="4.5703125" style="1" customWidth="1"/>
    <col min="14345" max="14345" width="3.140625" style="1" bestFit="1" customWidth="1"/>
    <col min="14346" max="14346" width="4.42578125" style="1" bestFit="1" customWidth="1"/>
    <col min="14347" max="14347" width="5.28515625" style="1" bestFit="1" customWidth="1"/>
    <col min="14348" max="14348" width="5.28515625" style="1" customWidth="1"/>
    <col min="14349" max="14349" width="14.28515625" style="1" customWidth="1"/>
    <col min="14350" max="14350" width="60" style="1" customWidth="1"/>
    <col min="14351" max="14351" width="9.140625" style="1"/>
    <col min="14352" max="14352" width="11.5703125" style="1" bestFit="1" customWidth="1"/>
    <col min="14353" max="14353" width="9.140625" style="1"/>
    <col min="14354" max="14354" width="15.85546875" style="1" customWidth="1"/>
    <col min="14355" max="14355" width="9.140625" style="1"/>
    <col min="14356" max="14356" width="10.5703125" style="1" bestFit="1" customWidth="1"/>
    <col min="14357" max="14592" width="9.140625" style="1"/>
    <col min="14593" max="14593" width="51.140625" style="1" customWidth="1"/>
    <col min="14594" max="14594" width="13.42578125" style="1" customWidth="1"/>
    <col min="14595" max="14597" width="3.5703125" style="1" bestFit="1" customWidth="1"/>
    <col min="14598" max="14598" width="5.28515625" style="1" bestFit="1" customWidth="1"/>
    <col min="14599" max="14599" width="4" style="1" bestFit="1" customWidth="1"/>
    <col min="14600" max="14600" width="4.5703125" style="1" customWidth="1"/>
    <col min="14601" max="14601" width="3.140625" style="1" bestFit="1" customWidth="1"/>
    <col min="14602" max="14602" width="4.42578125" style="1" bestFit="1" customWidth="1"/>
    <col min="14603" max="14603" width="5.28515625" style="1" bestFit="1" customWidth="1"/>
    <col min="14604" max="14604" width="5.28515625" style="1" customWidth="1"/>
    <col min="14605" max="14605" width="14.28515625" style="1" customWidth="1"/>
    <col min="14606" max="14606" width="60" style="1" customWidth="1"/>
    <col min="14607" max="14607" width="9.140625" style="1"/>
    <col min="14608" max="14608" width="11.5703125" style="1" bestFit="1" customWidth="1"/>
    <col min="14609" max="14609" width="9.140625" style="1"/>
    <col min="14610" max="14610" width="15.85546875" style="1" customWidth="1"/>
    <col min="14611" max="14611" width="9.140625" style="1"/>
    <col min="14612" max="14612" width="10.5703125" style="1" bestFit="1" customWidth="1"/>
    <col min="14613" max="14848" width="9.140625" style="1"/>
    <col min="14849" max="14849" width="51.140625" style="1" customWidth="1"/>
    <col min="14850" max="14850" width="13.42578125" style="1" customWidth="1"/>
    <col min="14851" max="14853" width="3.5703125" style="1" bestFit="1" customWidth="1"/>
    <col min="14854" max="14854" width="5.28515625" style="1" bestFit="1" customWidth="1"/>
    <col min="14855" max="14855" width="4" style="1" bestFit="1" customWidth="1"/>
    <col min="14856" max="14856" width="4.5703125" style="1" customWidth="1"/>
    <col min="14857" max="14857" width="3.140625" style="1" bestFit="1" customWidth="1"/>
    <col min="14858" max="14858" width="4.42578125" style="1" bestFit="1" customWidth="1"/>
    <col min="14859" max="14859" width="5.28515625" style="1" bestFit="1" customWidth="1"/>
    <col min="14860" max="14860" width="5.28515625" style="1" customWidth="1"/>
    <col min="14861" max="14861" width="14.28515625" style="1" customWidth="1"/>
    <col min="14862" max="14862" width="60" style="1" customWidth="1"/>
    <col min="14863" max="14863" width="9.140625" style="1"/>
    <col min="14864" max="14864" width="11.5703125" style="1" bestFit="1" customWidth="1"/>
    <col min="14865" max="14865" width="9.140625" style="1"/>
    <col min="14866" max="14866" width="15.85546875" style="1" customWidth="1"/>
    <col min="14867" max="14867" width="9.140625" style="1"/>
    <col min="14868" max="14868" width="10.5703125" style="1" bestFit="1" customWidth="1"/>
    <col min="14869" max="15104" width="9.140625" style="1"/>
    <col min="15105" max="15105" width="51.140625" style="1" customWidth="1"/>
    <col min="15106" max="15106" width="13.42578125" style="1" customWidth="1"/>
    <col min="15107" max="15109" width="3.5703125" style="1" bestFit="1" customWidth="1"/>
    <col min="15110" max="15110" width="5.28515625" style="1" bestFit="1" customWidth="1"/>
    <col min="15111" max="15111" width="4" style="1" bestFit="1" customWidth="1"/>
    <col min="15112" max="15112" width="4.5703125" style="1" customWidth="1"/>
    <col min="15113" max="15113" width="3.140625" style="1" bestFit="1" customWidth="1"/>
    <col min="15114" max="15114" width="4.42578125" style="1" bestFit="1" customWidth="1"/>
    <col min="15115" max="15115" width="5.28515625" style="1" bestFit="1" customWidth="1"/>
    <col min="15116" max="15116" width="5.28515625" style="1" customWidth="1"/>
    <col min="15117" max="15117" width="14.28515625" style="1" customWidth="1"/>
    <col min="15118" max="15118" width="60" style="1" customWidth="1"/>
    <col min="15119" max="15119" width="9.140625" style="1"/>
    <col min="15120" max="15120" width="11.5703125" style="1" bestFit="1" customWidth="1"/>
    <col min="15121" max="15121" width="9.140625" style="1"/>
    <col min="15122" max="15122" width="15.85546875" style="1" customWidth="1"/>
    <col min="15123" max="15123" width="9.140625" style="1"/>
    <col min="15124" max="15124" width="10.5703125" style="1" bestFit="1" customWidth="1"/>
    <col min="15125" max="15360" width="9.140625" style="1"/>
    <col min="15361" max="15361" width="51.140625" style="1" customWidth="1"/>
    <col min="15362" max="15362" width="13.42578125" style="1" customWidth="1"/>
    <col min="15363" max="15365" width="3.5703125" style="1" bestFit="1" customWidth="1"/>
    <col min="15366" max="15366" width="5.28515625" style="1" bestFit="1" customWidth="1"/>
    <col min="15367" max="15367" width="4" style="1" bestFit="1" customWidth="1"/>
    <col min="15368" max="15368" width="4.5703125" style="1" customWidth="1"/>
    <col min="15369" max="15369" width="3.140625" style="1" bestFit="1" customWidth="1"/>
    <col min="15370" max="15370" width="4.42578125" style="1" bestFit="1" customWidth="1"/>
    <col min="15371" max="15371" width="5.28515625" style="1" bestFit="1" customWidth="1"/>
    <col min="15372" max="15372" width="5.28515625" style="1" customWidth="1"/>
    <col min="15373" max="15373" width="14.28515625" style="1" customWidth="1"/>
    <col min="15374" max="15374" width="60" style="1" customWidth="1"/>
    <col min="15375" max="15375" width="9.140625" style="1"/>
    <col min="15376" max="15376" width="11.5703125" style="1" bestFit="1" customWidth="1"/>
    <col min="15377" max="15377" width="9.140625" style="1"/>
    <col min="15378" max="15378" width="15.85546875" style="1" customWidth="1"/>
    <col min="15379" max="15379" width="9.140625" style="1"/>
    <col min="15380" max="15380" width="10.5703125" style="1" bestFit="1" customWidth="1"/>
    <col min="15381" max="15616" width="9.140625" style="1"/>
    <col min="15617" max="15617" width="51.140625" style="1" customWidth="1"/>
    <col min="15618" max="15618" width="13.42578125" style="1" customWidth="1"/>
    <col min="15619" max="15621" width="3.5703125" style="1" bestFit="1" customWidth="1"/>
    <col min="15622" max="15622" width="5.28515625" style="1" bestFit="1" customWidth="1"/>
    <col min="15623" max="15623" width="4" style="1" bestFit="1" customWidth="1"/>
    <col min="15624" max="15624" width="4.5703125" style="1" customWidth="1"/>
    <col min="15625" max="15625" width="3.140625" style="1" bestFit="1" customWidth="1"/>
    <col min="15626" max="15626" width="4.42578125" style="1" bestFit="1" customWidth="1"/>
    <col min="15627" max="15627" width="5.28515625" style="1" bestFit="1" customWidth="1"/>
    <col min="15628" max="15628" width="5.28515625" style="1" customWidth="1"/>
    <col min="15629" max="15629" width="14.28515625" style="1" customWidth="1"/>
    <col min="15630" max="15630" width="60" style="1" customWidth="1"/>
    <col min="15631" max="15631" width="9.140625" style="1"/>
    <col min="15632" max="15632" width="11.5703125" style="1" bestFit="1" customWidth="1"/>
    <col min="15633" max="15633" width="9.140625" style="1"/>
    <col min="15634" max="15634" width="15.85546875" style="1" customWidth="1"/>
    <col min="15635" max="15635" width="9.140625" style="1"/>
    <col min="15636" max="15636" width="10.5703125" style="1" bestFit="1" customWidth="1"/>
    <col min="15637" max="15872" width="9.140625" style="1"/>
    <col min="15873" max="15873" width="51.140625" style="1" customWidth="1"/>
    <col min="15874" max="15874" width="13.42578125" style="1" customWidth="1"/>
    <col min="15875" max="15877" width="3.5703125" style="1" bestFit="1" customWidth="1"/>
    <col min="15878" max="15878" width="5.28515625" style="1" bestFit="1" customWidth="1"/>
    <col min="15879" max="15879" width="4" style="1" bestFit="1" customWidth="1"/>
    <col min="15880" max="15880" width="4.5703125" style="1" customWidth="1"/>
    <col min="15881" max="15881" width="3.140625" style="1" bestFit="1" customWidth="1"/>
    <col min="15882" max="15882" width="4.42578125" style="1" bestFit="1" customWidth="1"/>
    <col min="15883" max="15883" width="5.28515625" style="1" bestFit="1" customWidth="1"/>
    <col min="15884" max="15884" width="5.28515625" style="1" customWidth="1"/>
    <col min="15885" max="15885" width="14.28515625" style="1" customWidth="1"/>
    <col min="15886" max="15886" width="60" style="1" customWidth="1"/>
    <col min="15887" max="15887" width="9.140625" style="1"/>
    <col min="15888" max="15888" width="11.5703125" style="1" bestFit="1" customWidth="1"/>
    <col min="15889" max="15889" width="9.140625" style="1"/>
    <col min="15890" max="15890" width="15.85546875" style="1" customWidth="1"/>
    <col min="15891" max="15891" width="9.140625" style="1"/>
    <col min="15892" max="15892" width="10.5703125" style="1" bestFit="1" customWidth="1"/>
    <col min="15893" max="16128" width="9.140625" style="1"/>
    <col min="16129" max="16129" width="51.140625" style="1" customWidth="1"/>
    <col min="16130" max="16130" width="13.42578125" style="1" customWidth="1"/>
    <col min="16131" max="16133" width="3.5703125" style="1" bestFit="1" customWidth="1"/>
    <col min="16134" max="16134" width="5.28515625" style="1" bestFit="1" customWidth="1"/>
    <col min="16135" max="16135" width="4" style="1" bestFit="1" customWidth="1"/>
    <col min="16136" max="16136" width="4.5703125" style="1" customWidth="1"/>
    <col min="16137" max="16137" width="3.140625" style="1" bestFit="1" customWidth="1"/>
    <col min="16138" max="16138" width="4.42578125" style="1" bestFit="1" customWidth="1"/>
    <col min="16139" max="16139" width="5.28515625" style="1" bestFit="1" customWidth="1"/>
    <col min="16140" max="16140" width="5.28515625" style="1" customWidth="1"/>
    <col min="16141" max="16141" width="14.28515625" style="1" customWidth="1"/>
    <col min="16142" max="16142" width="60" style="1" customWidth="1"/>
    <col min="16143" max="16143" width="9.140625" style="1"/>
    <col min="16144" max="16144" width="11.5703125" style="1" bestFit="1" customWidth="1"/>
    <col min="16145" max="16145" width="9.140625" style="1"/>
    <col min="16146" max="16146" width="15.85546875" style="1" customWidth="1"/>
    <col min="16147" max="16147" width="9.140625" style="1"/>
    <col min="16148" max="16148" width="10.5703125" style="1" bestFit="1" customWidth="1"/>
    <col min="16149" max="16384" width="9.140625" style="1"/>
  </cols>
  <sheetData>
    <row r="1" spans="2:15" ht="21" x14ac:dyDescent="0.35">
      <c r="C1" s="58" t="s">
        <v>21</v>
      </c>
      <c r="H1" s="1"/>
    </row>
    <row r="2" spans="2:15" x14ac:dyDescent="0.25">
      <c r="H2" s="1"/>
    </row>
    <row r="3" spans="2:15" ht="21" x14ac:dyDescent="0.35">
      <c r="C3" s="32" t="s">
        <v>42</v>
      </c>
      <c r="H3" s="1"/>
    </row>
    <row r="4" spans="2:15" ht="12" customHeight="1" x14ac:dyDescent="0.25">
      <c r="H4" s="1"/>
    </row>
    <row r="5" spans="2:15" ht="27" customHeight="1" thickBot="1" x14ac:dyDescent="0.4">
      <c r="B5" s="32"/>
      <c r="D5" s="32"/>
      <c r="E5" s="32"/>
      <c r="G5" s="32"/>
      <c r="I5" s="32"/>
      <c r="J5" s="32"/>
      <c r="K5" s="32"/>
      <c r="L5" s="32"/>
      <c r="M5" s="32"/>
      <c r="N5" s="32"/>
    </row>
    <row r="6" spans="2:15" s="5" customFormat="1" ht="13.5" thickBot="1" x14ac:dyDescent="0.25">
      <c r="B6" s="35" t="s">
        <v>0</v>
      </c>
      <c r="C6" s="33"/>
      <c r="D6" s="33"/>
      <c r="E6" s="33"/>
      <c r="F6" s="33"/>
      <c r="G6" s="33"/>
      <c r="H6" s="33"/>
      <c r="I6" s="36" t="s">
        <v>1</v>
      </c>
      <c r="J6" s="33"/>
      <c r="K6" s="33"/>
      <c r="L6" s="33"/>
      <c r="M6" s="33"/>
      <c r="N6" s="34"/>
      <c r="O6" s="37"/>
    </row>
    <row r="7" spans="2:15" s="5" customFormat="1" ht="13.5" thickTop="1" x14ac:dyDescent="0.2">
      <c r="B7" s="38" t="s">
        <v>64</v>
      </c>
      <c r="C7" s="59" t="s">
        <v>65</v>
      </c>
      <c r="D7" s="50" t="s">
        <v>2</v>
      </c>
      <c r="E7" s="7" t="s">
        <v>3</v>
      </c>
      <c r="F7" s="56" t="s">
        <v>138</v>
      </c>
      <c r="G7" s="7" t="s">
        <v>139</v>
      </c>
      <c r="H7" s="7"/>
      <c r="I7" s="6" t="s">
        <v>64</v>
      </c>
      <c r="J7" s="50" t="s">
        <v>65</v>
      </c>
      <c r="K7" s="50" t="s">
        <v>2</v>
      </c>
      <c r="L7" s="7" t="s">
        <v>3</v>
      </c>
      <c r="M7" s="56" t="s">
        <v>138</v>
      </c>
      <c r="N7" s="56" t="s">
        <v>139</v>
      </c>
      <c r="O7" s="61"/>
    </row>
    <row r="8" spans="2:15" s="29" customFormat="1" ht="12.75" x14ac:dyDescent="0.2">
      <c r="B8" s="39" t="s">
        <v>48</v>
      </c>
      <c r="C8" s="9" t="s">
        <v>51</v>
      </c>
      <c r="D8" s="51">
        <v>999</v>
      </c>
      <c r="E8" s="8"/>
      <c r="F8" s="42" t="s">
        <v>73</v>
      </c>
      <c r="G8" s="40">
        <v>3749</v>
      </c>
      <c r="H8" s="44" t="s">
        <v>72</v>
      </c>
      <c r="I8" s="69" t="s">
        <v>62</v>
      </c>
      <c r="J8" s="70" t="s">
        <v>63</v>
      </c>
      <c r="K8" s="52">
        <v>1021</v>
      </c>
      <c r="L8" s="8"/>
      <c r="M8" s="41" t="s">
        <v>36</v>
      </c>
      <c r="N8" s="65">
        <v>1800</v>
      </c>
      <c r="O8" s="62"/>
    </row>
    <row r="9" spans="2:15" s="29" customFormat="1" ht="25.5" x14ac:dyDescent="0.2">
      <c r="B9" s="39" t="s">
        <v>52</v>
      </c>
      <c r="C9" s="42" t="s">
        <v>53</v>
      </c>
      <c r="D9" s="51">
        <v>1059</v>
      </c>
      <c r="E9" s="26"/>
      <c r="F9" s="42" t="s">
        <v>74</v>
      </c>
      <c r="G9" s="40">
        <v>11189</v>
      </c>
      <c r="H9" s="44" t="s">
        <v>72</v>
      </c>
      <c r="I9" s="69" t="s">
        <v>66</v>
      </c>
      <c r="J9" s="70" t="s">
        <v>67</v>
      </c>
      <c r="K9" s="52">
        <v>1301</v>
      </c>
      <c r="L9" s="8">
        <v>2</v>
      </c>
      <c r="M9" s="11" t="s">
        <v>36</v>
      </c>
      <c r="N9" s="66">
        <v>-6000</v>
      </c>
      <c r="O9" s="63"/>
    </row>
    <row r="10" spans="2:15" s="29" customFormat="1" ht="12.75" x14ac:dyDescent="0.2">
      <c r="B10" s="39" t="s">
        <v>49</v>
      </c>
      <c r="C10" s="9" t="s">
        <v>55</v>
      </c>
      <c r="D10" s="52">
        <v>2010</v>
      </c>
      <c r="E10" s="8"/>
      <c r="F10" s="42" t="s">
        <v>30</v>
      </c>
      <c r="G10" s="40">
        <v>250</v>
      </c>
      <c r="H10" s="44"/>
      <c r="I10" s="69" t="s">
        <v>66</v>
      </c>
      <c r="J10" s="70" t="s">
        <v>67</v>
      </c>
      <c r="K10" s="52">
        <v>1030</v>
      </c>
      <c r="L10" s="8">
        <v>2</v>
      </c>
      <c r="M10" s="41" t="s">
        <v>36</v>
      </c>
      <c r="N10" s="65">
        <v>6000</v>
      </c>
      <c r="O10" s="62"/>
    </row>
    <row r="11" spans="2:15" s="29" customFormat="1" ht="25.5" x14ac:dyDescent="0.2">
      <c r="B11" s="39" t="s">
        <v>50</v>
      </c>
      <c r="C11" s="42" t="s">
        <v>54</v>
      </c>
      <c r="D11" s="52">
        <v>2020</v>
      </c>
      <c r="E11" s="8"/>
      <c r="F11" s="42" t="s">
        <v>43</v>
      </c>
      <c r="G11" s="40">
        <f>1000+6836+931</f>
        <v>8767</v>
      </c>
      <c r="H11" s="44"/>
      <c r="I11" s="69" t="s">
        <v>68</v>
      </c>
      <c r="J11" s="71" t="s">
        <v>69</v>
      </c>
      <c r="K11" s="52">
        <v>1033</v>
      </c>
      <c r="L11" s="8"/>
      <c r="M11" s="41" t="s">
        <v>17</v>
      </c>
      <c r="N11" s="65">
        <v>1603</v>
      </c>
      <c r="O11" s="62"/>
    </row>
    <row r="12" spans="2:15" s="29" customFormat="1" ht="12.75" x14ac:dyDescent="0.2">
      <c r="B12" s="39" t="s">
        <v>49</v>
      </c>
      <c r="C12" s="9" t="s">
        <v>55</v>
      </c>
      <c r="D12" s="52">
        <v>2061</v>
      </c>
      <c r="E12" s="8"/>
      <c r="F12" s="42" t="s">
        <v>11</v>
      </c>
      <c r="G12" s="40">
        <v>2793</v>
      </c>
      <c r="H12" s="44"/>
      <c r="I12" s="69" t="s">
        <v>99</v>
      </c>
      <c r="J12" s="70" t="s">
        <v>100</v>
      </c>
      <c r="K12" s="52">
        <v>1081</v>
      </c>
      <c r="L12" s="8">
        <v>1</v>
      </c>
      <c r="M12" s="11" t="s">
        <v>37</v>
      </c>
      <c r="N12" s="66">
        <v>3000</v>
      </c>
      <c r="O12" s="63"/>
    </row>
    <row r="13" spans="2:15" s="5" customFormat="1" ht="12.75" x14ac:dyDescent="0.2">
      <c r="B13" s="43" t="s">
        <v>56</v>
      </c>
      <c r="C13" s="9" t="s">
        <v>57</v>
      </c>
      <c r="D13" s="52">
        <v>2070</v>
      </c>
      <c r="E13" s="8"/>
      <c r="F13" s="42" t="s">
        <v>15</v>
      </c>
      <c r="G13" s="44">
        <v>-10500</v>
      </c>
      <c r="H13" s="44"/>
      <c r="I13" s="69" t="s">
        <v>99</v>
      </c>
      <c r="J13" s="70" t="s">
        <v>100</v>
      </c>
      <c r="K13" s="52">
        <v>1081</v>
      </c>
      <c r="L13" s="8">
        <v>2</v>
      </c>
      <c r="M13" s="11" t="s">
        <v>38</v>
      </c>
      <c r="N13" s="66">
        <v>1000</v>
      </c>
      <c r="O13" s="63"/>
    </row>
    <row r="14" spans="2:15" s="5" customFormat="1" ht="12.75" x14ac:dyDescent="0.2">
      <c r="B14" s="43" t="s">
        <v>58</v>
      </c>
      <c r="C14" s="9" t="s">
        <v>59</v>
      </c>
      <c r="D14" s="52">
        <v>2081</v>
      </c>
      <c r="E14" s="8"/>
      <c r="F14" s="42" t="s">
        <v>16</v>
      </c>
      <c r="G14" s="40">
        <v>10500</v>
      </c>
      <c r="H14" s="44"/>
      <c r="I14" s="69" t="s">
        <v>113</v>
      </c>
      <c r="J14" s="70" t="s">
        <v>114</v>
      </c>
      <c r="K14" s="52">
        <v>1600</v>
      </c>
      <c r="L14" s="8">
        <v>1</v>
      </c>
      <c r="M14" s="11" t="s">
        <v>32</v>
      </c>
      <c r="N14" s="66">
        <v>-26000</v>
      </c>
      <c r="O14" s="63"/>
    </row>
    <row r="15" spans="2:15" s="5" customFormat="1" ht="12.75" x14ac:dyDescent="0.2">
      <c r="B15" s="43" t="s">
        <v>60</v>
      </c>
      <c r="C15" s="9" t="s">
        <v>61</v>
      </c>
      <c r="D15" s="52">
        <v>2110</v>
      </c>
      <c r="E15" s="8"/>
      <c r="F15" s="42" t="s">
        <v>13</v>
      </c>
      <c r="G15" s="40">
        <v>1603</v>
      </c>
      <c r="H15" s="44"/>
      <c r="I15" s="69" t="s">
        <v>66</v>
      </c>
      <c r="J15" s="71" t="s">
        <v>67</v>
      </c>
      <c r="K15" s="52">
        <v>1600</v>
      </c>
      <c r="L15" s="8">
        <v>4</v>
      </c>
      <c r="M15" s="11" t="s">
        <v>33</v>
      </c>
      <c r="N15" s="66">
        <v>-5500</v>
      </c>
      <c r="O15" s="63"/>
    </row>
    <row r="16" spans="2:15" s="5" customFormat="1" ht="12.75" x14ac:dyDescent="0.2">
      <c r="B16" s="43"/>
      <c r="C16" s="9"/>
      <c r="D16" s="52"/>
      <c r="E16" s="8"/>
      <c r="F16" s="42"/>
      <c r="G16" s="40"/>
      <c r="H16" s="44"/>
      <c r="I16" s="69" t="s">
        <v>115</v>
      </c>
      <c r="J16" s="70" t="s">
        <v>116</v>
      </c>
      <c r="K16" s="52">
        <v>1600</v>
      </c>
      <c r="L16" s="8">
        <v>7</v>
      </c>
      <c r="M16" s="11" t="s">
        <v>31</v>
      </c>
      <c r="N16" s="66">
        <v>-7000</v>
      </c>
      <c r="O16" s="63"/>
    </row>
    <row r="17" spans="2:15" s="5" customFormat="1" ht="12.75" x14ac:dyDescent="0.2">
      <c r="B17" s="43"/>
      <c r="C17" s="9"/>
      <c r="D17" s="52"/>
      <c r="E17" s="8"/>
      <c r="F17" s="42"/>
      <c r="G17" s="40"/>
      <c r="H17" s="44"/>
      <c r="I17" s="69" t="s">
        <v>70</v>
      </c>
      <c r="J17" s="70" t="s">
        <v>71</v>
      </c>
      <c r="K17" s="52">
        <v>1051</v>
      </c>
      <c r="L17" s="8">
        <v>1</v>
      </c>
      <c r="M17" s="41" t="s">
        <v>18</v>
      </c>
      <c r="N17" s="65">
        <v>4000</v>
      </c>
      <c r="O17" s="62"/>
    </row>
    <row r="18" spans="2:15" s="5" customFormat="1" ht="12.75" x14ac:dyDescent="0.2">
      <c r="B18" s="45"/>
      <c r="C18" s="54"/>
      <c r="D18" s="52"/>
      <c r="E18" s="8"/>
      <c r="F18" s="42"/>
      <c r="G18" s="40"/>
      <c r="H18" s="44"/>
      <c r="I18" s="69" t="s">
        <v>75</v>
      </c>
      <c r="J18" s="70" t="s">
        <v>76</v>
      </c>
      <c r="K18" s="52">
        <v>1051</v>
      </c>
      <c r="L18" s="8">
        <v>2</v>
      </c>
      <c r="M18" s="41" t="s">
        <v>19</v>
      </c>
      <c r="N18" s="65">
        <v>10483</v>
      </c>
      <c r="O18" s="62"/>
    </row>
    <row r="19" spans="2:15" s="5" customFormat="1" ht="12.75" x14ac:dyDescent="0.2">
      <c r="B19" s="45"/>
      <c r="C19" s="54"/>
      <c r="D19" s="52"/>
      <c r="E19" s="8"/>
      <c r="F19" s="42"/>
      <c r="G19" s="40"/>
      <c r="H19" s="44"/>
      <c r="I19" s="69" t="s">
        <v>77</v>
      </c>
      <c r="J19" s="70" t="s">
        <v>78</v>
      </c>
      <c r="K19" s="52">
        <v>1051</v>
      </c>
      <c r="L19" s="8">
        <v>3</v>
      </c>
      <c r="M19" s="11" t="s">
        <v>22</v>
      </c>
      <c r="N19" s="66">
        <v>1000</v>
      </c>
      <c r="O19" s="63"/>
    </row>
    <row r="20" spans="2:15" s="5" customFormat="1" ht="12.75" x14ac:dyDescent="0.2">
      <c r="B20" s="45"/>
      <c r="C20" s="54"/>
      <c r="D20" s="52"/>
      <c r="E20" s="8"/>
      <c r="F20" s="42"/>
      <c r="G20" s="40"/>
      <c r="H20" s="44"/>
      <c r="I20" s="69" t="s">
        <v>79</v>
      </c>
      <c r="J20" s="70" t="s">
        <v>80</v>
      </c>
      <c r="K20" s="52">
        <v>1051</v>
      </c>
      <c r="L20" s="8">
        <v>5</v>
      </c>
      <c r="M20" s="11" t="s">
        <v>23</v>
      </c>
      <c r="N20" s="66">
        <v>16000</v>
      </c>
      <c r="O20" s="63"/>
    </row>
    <row r="21" spans="2:15" s="5" customFormat="1" ht="12.75" x14ac:dyDescent="0.2">
      <c r="B21" s="45"/>
      <c r="C21" s="54"/>
      <c r="D21" s="52"/>
      <c r="E21" s="8"/>
      <c r="F21" s="42"/>
      <c r="G21" s="40"/>
      <c r="H21" s="44"/>
      <c r="I21" s="69" t="s">
        <v>81</v>
      </c>
      <c r="J21" s="70" t="s">
        <v>82</v>
      </c>
      <c r="K21" s="52">
        <v>1051</v>
      </c>
      <c r="L21" s="8">
        <v>6</v>
      </c>
      <c r="M21" s="11" t="s">
        <v>24</v>
      </c>
      <c r="N21" s="66">
        <v>800</v>
      </c>
      <c r="O21" s="63"/>
    </row>
    <row r="22" spans="2:15" s="5" customFormat="1" ht="12.75" x14ac:dyDescent="0.2">
      <c r="B22" s="45"/>
      <c r="C22" s="54"/>
      <c r="D22" s="52"/>
      <c r="E22" s="8"/>
      <c r="F22" s="42"/>
      <c r="G22" s="40"/>
      <c r="H22" s="44"/>
      <c r="I22" s="69" t="s">
        <v>83</v>
      </c>
      <c r="J22" s="70" t="s">
        <v>84</v>
      </c>
      <c r="K22" s="52">
        <v>1051</v>
      </c>
      <c r="L22" s="8">
        <v>7</v>
      </c>
      <c r="M22" s="11" t="s">
        <v>25</v>
      </c>
      <c r="N22" s="66">
        <v>2500</v>
      </c>
      <c r="O22" s="63"/>
    </row>
    <row r="23" spans="2:15" s="5" customFormat="1" ht="12.75" x14ac:dyDescent="0.2">
      <c r="B23" s="45"/>
      <c r="C23" s="54"/>
      <c r="D23" s="52"/>
      <c r="E23" s="8"/>
      <c r="F23" s="42"/>
      <c r="G23" s="40"/>
      <c r="H23" s="44"/>
      <c r="I23" s="69" t="s">
        <v>85</v>
      </c>
      <c r="J23" s="70" t="s">
        <v>86</v>
      </c>
      <c r="K23" s="52">
        <v>1051</v>
      </c>
      <c r="L23" s="8">
        <v>8</v>
      </c>
      <c r="M23" s="11" t="s">
        <v>26</v>
      </c>
      <c r="N23" s="66">
        <v>1000</v>
      </c>
      <c r="O23" s="63"/>
    </row>
    <row r="24" spans="2:15" s="5" customFormat="1" ht="12.75" x14ac:dyDescent="0.2">
      <c r="B24" s="43"/>
      <c r="C24" s="42"/>
      <c r="D24" s="52"/>
      <c r="E24" s="8"/>
      <c r="F24" s="42"/>
      <c r="G24" s="40"/>
      <c r="H24" s="44"/>
      <c r="I24" s="69" t="s">
        <v>87</v>
      </c>
      <c r="J24" s="70" t="s">
        <v>88</v>
      </c>
      <c r="K24" s="52">
        <v>1400</v>
      </c>
      <c r="L24" s="8"/>
      <c r="M24" s="11" t="s">
        <v>29</v>
      </c>
      <c r="N24" s="66">
        <v>7000</v>
      </c>
      <c r="O24" s="63"/>
    </row>
    <row r="25" spans="2:15" s="5" customFormat="1" ht="12.75" x14ac:dyDescent="0.2">
      <c r="B25" s="43"/>
      <c r="C25" s="42"/>
      <c r="D25" s="52"/>
      <c r="E25" s="8"/>
      <c r="F25" s="42"/>
      <c r="G25" s="40"/>
      <c r="H25" s="44"/>
      <c r="I25" s="69" t="s">
        <v>120</v>
      </c>
      <c r="J25" s="70" t="s">
        <v>121</v>
      </c>
      <c r="K25" s="52">
        <v>1501</v>
      </c>
      <c r="L25" s="8"/>
      <c r="M25" s="11" t="s">
        <v>12</v>
      </c>
      <c r="N25" s="66">
        <v>8120</v>
      </c>
      <c r="O25" s="63"/>
    </row>
    <row r="26" spans="2:15" s="5" customFormat="1" ht="12.75" x14ac:dyDescent="0.2">
      <c r="B26" s="43"/>
      <c r="C26" s="42"/>
      <c r="D26" s="52"/>
      <c r="E26" s="8"/>
      <c r="F26" s="42"/>
      <c r="G26" s="40"/>
      <c r="H26" s="44"/>
      <c r="I26" s="69" t="s">
        <v>120</v>
      </c>
      <c r="J26" s="70" t="s">
        <v>121</v>
      </c>
      <c r="K26" s="52">
        <v>1513</v>
      </c>
      <c r="L26" s="8"/>
      <c r="M26" s="11" t="s">
        <v>14</v>
      </c>
      <c r="N26" s="66">
        <v>8545</v>
      </c>
      <c r="O26" s="63"/>
    </row>
    <row r="27" spans="2:15" s="5" customFormat="1" ht="12.75" x14ac:dyDescent="0.2">
      <c r="B27" s="43"/>
      <c r="C27" s="42"/>
      <c r="D27" s="52"/>
      <c r="E27" s="8"/>
      <c r="F27" s="42"/>
      <c r="G27" s="40"/>
      <c r="H27" s="44"/>
      <c r="I27" s="69" t="s">
        <v>126</v>
      </c>
      <c r="J27" s="71" t="s">
        <v>127</v>
      </c>
      <c r="K27" s="52">
        <v>1640</v>
      </c>
      <c r="L27" s="8"/>
      <c r="M27" s="11" t="s">
        <v>20</v>
      </c>
      <c r="N27" s="66">
        <v>-12000</v>
      </c>
      <c r="O27" s="63"/>
    </row>
    <row r="28" spans="2:15" s="5" customFormat="1" ht="12.75" x14ac:dyDescent="0.2">
      <c r="B28" s="43"/>
      <c r="C28" s="42"/>
      <c r="D28" s="52"/>
      <c r="E28" s="8"/>
      <c r="F28" s="42"/>
      <c r="G28" s="40"/>
      <c r="H28" s="44"/>
      <c r="I28" s="69" t="s">
        <v>128</v>
      </c>
      <c r="J28" s="70" t="s">
        <v>129</v>
      </c>
      <c r="K28" s="52">
        <v>1651</v>
      </c>
      <c r="L28" s="8"/>
      <c r="M28" s="11" t="s">
        <v>27</v>
      </c>
      <c r="N28" s="66">
        <v>2000</v>
      </c>
      <c r="O28" s="63"/>
    </row>
    <row r="29" spans="2:15" s="5" customFormat="1" ht="12.75" x14ac:dyDescent="0.2">
      <c r="B29" s="43"/>
      <c r="C29" s="42"/>
      <c r="D29" s="52"/>
      <c r="E29" s="8"/>
      <c r="F29" s="42"/>
      <c r="G29" s="40"/>
      <c r="H29" s="44"/>
      <c r="I29" s="69" t="s">
        <v>130</v>
      </c>
      <c r="J29" s="70" t="s">
        <v>131</v>
      </c>
      <c r="K29" s="52">
        <v>1655</v>
      </c>
      <c r="L29" s="8"/>
      <c r="M29" s="11" t="s">
        <v>28</v>
      </c>
      <c r="N29" s="66">
        <v>10000</v>
      </c>
      <c r="O29" s="63"/>
    </row>
    <row r="30" spans="2:15" s="5" customFormat="1" ht="25.5" x14ac:dyDescent="0.2">
      <c r="B30" s="43" t="s">
        <v>154</v>
      </c>
      <c r="C30" s="42" t="s">
        <v>153</v>
      </c>
      <c r="D30" s="51">
        <v>3004</v>
      </c>
      <c r="E30" s="8"/>
      <c r="F30" s="42" t="s">
        <v>173</v>
      </c>
      <c r="G30" s="40">
        <v>52000</v>
      </c>
      <c r="H30" s="44" t="s">
        <v>72</v>
      </c>
      <c r="I30" s="69"/>
      <c r="J30" s="70"/>
      <c r="K30" s="52"/>
      <c r="L30" s="8"/>
      <c r="M30" s="11"/>
      <c r="N30" s="66"/>
      <c r="O30" s="63"/>
    </row>
    <row r="31" spans="2:15" s="5" customFormat="1" ht="12.75" x14ac:dyDescent="0.2">
      <c r="B31" s="43" t="s">
        <v>156</v>
      </c>
      <c r="C31" s="9" t="s">
        <v>157</v>
      </c>
      <c r="D31" s="52">
        <v>3002</v>
      </c>
      <c r="E31" s="8"/>
      <c r="F31" s="42" t="s">
        <v>155</v>
      </c>
      <c r="G31" s="44">
        <v>-14516.75</v>
      </c>
      <c r="H31" s="44"/>
      <c r="I31" s="69"/>
      <c r="J31" s="70"/>
      <c r="K31" s="52"/>
      <c r="L31" s="8"/>
      <c r="M31" s="11"/>
      <c r="N31" s="66"/>
      <c r="O31" s="63"/>
    </row>
    <row r="32" spans="2:15" s="5" customFormat="1" ht="12.75" x14ac:dyDescent="0.2">
      <c r="B32" s="45"/>
      <c r="C32" s="54"/>
      <c r="D32" s="52"/>
      <c r="E32" s="8"/>
      <c r="F32" s="42"/>
      <c r="G32" s="40"/>
      <c r="H32" s="44"/>
      <c r="I32" s="69"/>
      <c r="J32" s="70"/>
      <c r="K32" s="52"/>
      <c r="L32" s="8"/>
      <c r="M32" s="11"/>
      <c r="N32" s="66"/>
      <c r="O32" s="63"/>
    </row>
    <row r="33" spans="2:17" s="5" customFormat="1" ht="12.75" x14ac:dyDescent="0.2">
      <c r="B33" s="45"/>
      <c r="C33" s="54"/>
      <c r="D33" s="52"/>
      <c r="E33" s="8"/>
      <c r="F33" s="42" t="s">
        <v>44</v>
      </c>
      <c r="G33" s="40">
        <f>5000+5000+32000+7000+70000+20000+14516.75+250000</f>
        <v>403516.75</v>
      </c>
      <c r="H33" s="44"/>
      <c r="I33" s="69"/>
      <c r="J33" s="70"/>
      <c r="K33" s="52"/>
      <c r="L33" s="8"/>
      <c r="M33" s="11"/>
      <c r="N33" s="66"/>
      <c r="O33" s="63"/>
    </row>
    <row r="34" spans="2:17" s="5" customFormat="1" ht="12.75" x14ac:dyDescent="0.2">
      <c r="B34" s="45"/>
      <c r="C34" s="54"/>
      <c r="D34" s="52"/>
      <c r="E34" s="8"/>
      <c r="F34" s="42" t="s">
        <v>161</v>
      </c>
      <c r="G34" s="40"/>
      <c r="H34" s="44"/>
      <c r="I34" s="69"/>
      <c r="J34" s="70"/>
      <c r="K34" s="52"/>
      <c r="L34" s="8"/>
      <c r="M34" s="11"/>
      <c r="N34" s="66"/>
      <c r="O34" s="63"/>
    </row>
    <row r="35" spans="2:17" s="5" customFormat="1" ht="12.75" x14ac:dyDescent="0.2">
      <c r="B35" s="45"/>
      <c r="C35" s="54"/>
      <c r="D35" s="52"/>
      <c r="E35" s="8"/>
      <c r="F35" s="42" t="s">
        <v>45</v>
      </c>
      <c r="G35" s="42"/>
      <c r="H35" s="44"/>
      <c r="I35" s="69" t="s">
        <v>164</v>
      </c>
      <c r="J35" s="70" t="s">
        <v>165</v>
      </c>
      <c r="K35" s="52">
        <v>2210</v>
      </c>
      <c r="L35" s="8"/>
      <c r="M35" s="11" t="s">
        <v>166</v>
      </c>
      <c r="N35" s="66">
        <v>5000</v>
      </c>
      <c r="O35" s="63"/>
    </row>
    <row r="36" spans="2:17" s="5" customFormat="1" ht="12.75" x14ac:dyDescent="0.2">
      <c r="B36" s="45"/>
      <c r="C36" s="54"/>
      <c r="D36" s="52"/>
      <c r="E36" s="8"/>
      <c r="F36" s="42" t="s">
        <v>46</v>
      </c>
      <c r="G36" s="42"/>
      <c r="H36" s="44"/>
      <c r="I36" s="69" t="s">
        <v>109</v>
      </c>
      <c r="J36" s="70" t="s">
        <v>110</v>
      </c>
      <c r="K36" s="52">
        <v>2220</v>
      </c>
      <c r="L36" s="8"/>
      <c r="M36" s="11" t="s">
        <v>40</v>
      </c>
      <c r="N36" s="66">
        <v>5000</v>
      </c>
      <c r="O36" s="63"/>
    </row>
    <row r="37" spans="2:17" s="5" customFormat="1" ht="12.75" x14ac:dyDescent="0.2">
      <c r="B37" s="45"/>
      <c r="C37" s="54"/>
      <c r="D37" s="52"/>
      <c r="E37" s="8"/>
      <c r="F37" s="42" t="s">
        <v>47</v>
      </c>
      <c r="G37" s="42"/>
      <c r="H37" s="44"/>
      <c r="I37" s="69" t="s">
        <v>132</v>
      </c>
      <c r="J37" s="70" t="s">
        <v>110</v>
      </c>
      <c r="K37" s="51">
        <v>2359</v>
      </c>
      <c r="L37" s="8"/>
      <c r="M37" s="11" t="s">
        <v>39</v>
      </c>
      <c r="N37" s="66">
        <v>84000</v>
      </c>
      <c r="O37" s="68" t="s">
        <v>72</v>
      </c>
    </row>
    <row r="38" spans="2:17" s="5" customFormat="1" ht="12.75" x14ac:dyDescent="0.2">
      <c r="B38" s="45"/>
      <c r="C38" s="54"/>
      <c r="D38" s="52"/>
      <c r="E38" s="8"/>
      <c r="F38" s="42" t="s">
        <v>162</v>
      </c>
      <c r="G38" s="42"/>
      <c r="H38" s="44"/>
      <c r="I38" s="69" t="s">
        <v>111</v>
      </c>
      <c r="J38" s="70" t="s">
        <v>112</v>
      </c>
      <c r="K38" s="52">
        <v>2100</v>
      </c>
      <c r="L38" s="8"/>
      <c r="M38" s="11" t="s">
        <v>41</v>
      </c>
      <c r="N38" s="66">
        <v>7000</v>
      </c>
      <c r="O38" s="63"/>
    </row>
    <row r="39" spans="2:17" s="5" customFormat="1" ht="12.75" x14ac:dyDescent="0.2">
      <c r="B39" s="45"/>
      <c r="C39" s="54"/>
      <c r="D39" s="52"/>
      <c r="E39" s="8"/>
      <c r="F39" s="42" t="s">
        <v>171</v>
      </c>
      <c r="G39" s="42"/>
      <c r="H39" s="44"/>
      <c r="I39" s="69" t="s">
        <v>132</v>
      </c>
      <c r="J39" s="70" t="s">
        <v>110</v>
      </c>
      <c r="K39" s="52">
        <v>2047</v>
      </c>
      <c r="L39" s="8"/>
      <c r="M39" s="11" t="s">
        <v>170</v>
      </c>
      <c r="N39" s="66">
        <v>100000</v>
      </c>
      <c r="O39" s="63"/>
    </row>
    <row r="40" spans="2:17" s="5" customFormat="1" ht="12.75" x14ac:dyDescent="0.2">
      <c r="B40" s="45"/>
      <c r="C40" s="54"/>
      <c r="D40" s="52"/>
      <c r="E40" s="8"/>
      <c r="F40" s="42" t="s">
        <v>163</v>
      </c>
      <c r="G40" s="42"/>
      <c r="H40" s="44"/>
      <c r="I40" s="69" t="s">
        <v>132</v>
      </c>
      <c r="J40" s="70" t="s">
        <v>110</v>
      </c>
      <c r="K40" s="51">
        <v>2048</v>
      </c>
      <c r="L40" s="8"/>
      <c r="M40" s="11" t="s">
        <v>133</v>
      </c>
      <c r="N40" s="66">
        <v>70000</v>
      </c>
      <c r="O40" s="68" t="s">
        <v>72</v>
      </c>
    </row>
    <row r="41" spans="2:17" s="5" customFormat="1" ht="12.75" x14ac:dyDescent="0.2">
      <c r="B41" s="45"/>
      <c r="C41" s="54"/>
      <c r="D41" s="52"/>
      <c r="E41" s="8"/>
      <c r="F41" s="42" t="s">
        <v>172</v>
      </c>
      <c r="G41" s="42"/>
      <c r="H41" s="44"/>
      <c r="I41" s="69" t="s">
        <v>132</v>
      </c>
      <c r="J41" s="70" t="s">
        <v>110</v>
      </c>
      <c r="K41" s="51">
        <v>2049</v>
      </c>
      <c r="L41" s="8"/>
      <c r="M41" s="11" t="s">
        <v>134</v>
      </c>
      <c r="N41" s="66">
        <v>20000</v>
      </c>
      <c r="O41" s="68" t="s">
        <v>72</v>
      </c>
    </row>
    <row r="42" spans="2:17" s="5" customFormat="1" ht="12.75" x14ac:dyDescent="0.2">
      <c r="B42" s="45"/>
      <c r="C42" s="54"/>
      <c r="D42" s="52"/>
      <c r="E42" s="8"/>
      <c r="F42" s="42"/>
      <c r="G42" s="42"/>
      <c r="H42" s="44"/>
      <c r="I42" s="69" t="s">
        <v>136</v>
      </c>
      <c r="J42" s="70" t="s">
        <v>137</v>
      </c>
      <c r="K42" s="52">
        <v>2332</v>
      </c>
      <c r="L42" s="8"/>
      <c r="M42" s="11" t="s">
        <v>135</v>
      </c>
      <c r="N42" s="66">
        <f>150000</f>
        <v>150000</v>
      </c>
      <c r="O42" s="63"/>
      <c r="P42" s="76"/>
    </row>
    <row r="43" spans="2:17" s="5" customFormat="1" ht="12.75" x14ac:dyDescent="0.2">
      <c r="B43" s="45"/>
      <c r="C43" s="54"/>
      <c r="D43" s="52"/>
      <c r="E43" s="8"/>
      <c r="F43" s="42"/>
      <c r="G43" s="40"/>
      <c r="H43" s="44"/>
      <c r="I43" s="69"/>
      <c r="J43" s="70"/>
      <c r="K43" s="52"/>
      <c r="L43" s="8"/>
      <c r="M43" s="11"/>
      <c r="N43" s="66"/>
      <c r="O43" s="63"/>
    </row>
    <row r="44" spans="2:17" s="5" customFormat="1" ht="13.5" thickBot="1" x14ac:dyDescent="0.25">
      <c r="B44" s="46"/>
      <c r="C44" s="55"/>
      <c r="D44" s="53"/>
      <c r="E44" s="47"/>
      <c r="F44" s="57" t="s">
        <v>141</v>
      </c>
      <c r="G44" s="48">
        <f>SUM(G8:G43)</f>
        <v>469351</v>
      </c>
      <c r="H44" s="48"/>
      <c r="I44" s="72"/>
      <c r="J44" s="73"/>
      <c r="K44" s="53"/>
      <c r="L44" s="47"/>
      <c r="M44" s="49" t="s">
        <v>142</v>
      </c>
      <c r="N44" s="67">
        <f>SUM(N8:N43)</f>
        <v>469351</v>
      </c>
      <c r="O44" s="64"/>
      <c r="Q44" s="12">
        <f>G44-N44</f>
        <v>0</v>
      </c>
    </row>
    <row r="45" spans="2:17" s="10" customFormat="1" x14ac:dyDescent="0.25">
      <c r="B45" s="1"/>
      <c r="C45" s="1"/>
      <c r="D45" s="1"/>
      <c r="E45" s="4"/>
      <c r="F45" s="2"/>
      <c r="G45" s="3"/>
      <c r="H45"/>
      <c r="I45" s="4"/>
      <c r="J45" s="4"/>
      <c r="K45" s="4"/>
      <c r="L45" s="4"/>
      <c r="M45" s="1"/>
      <c r="N45" s="3"/>
    </row>
    <row r="46" spans="2:17" s="5" customFormat="1" ht="15.75" x14ac:dyDescent="0.25">
      <c r="B46" s="13"/>
      <c r="C46" s="13"/>
      <c r="D46" s="13"/>
      <c r="E46" s="14"/>
      <c r="F46" s="82" t="s">
        <v>4</v>
      </c>
      <c r="G46" s="82"/>
      <c r="H46"/>
      <c r="I46" s="14"/>
      <c r="J46" s="14"/>
      <c r="K46" s="14"/>
      <c r="L46" s="14"/>
      <c r="M46" s="14" t="s">
        <v>158</v>
      </c>
      <c r="N46" s="60"/>
    </row>
    <row r="47" spans="2:17" ht="15.75" x14ac:dyDescent="0.25">
      <c r="B47" s="13"/>
      <c r="C47" s="13"/>
      <c r="D47" s="13"/>
      <c r="E47" s="14"/>
      <c r="F47" s="82" t="s">
        <v>5</v>
      </c>
      <c r="G47" s="82"/>
      <c r="H47" s="13"/>
      <c r="I47" s="14"/>
      <c r="J47" s="14"/>
      <c r="K47" s="14"/>
      <c r="L47" s="14"/>
      <c r="M47" s="14" t="s">
        <v>159</v>
      </c>
      <c r="N47" s="14"/>
    </row>
    <row r="48" spans="2:17" ht="15.75" x14ac:dyDescent="0.25">
      <c r="B48" s="13"/>
      <c r="C48" s="13"/>
      <c r="D48" s="13"/>
      <c r="E48" s="14"/>
      <c r="F48" s="27"/>
      <c r="G48" s="14"/>
      <c r="I48" s="13"/>
      <c r="J48" s="14"/>
      <c r="K48" s="14"/>
      <c r="L48" s="14"/>
      <c r="M48" s="14"/>
      <c r="N48" s="14"/>
    </row>
    <row r="49" spans="2:25" s="13" customFormat="1" ht="15.75" x14ac:dyDescent="0.25">
      <c r="B49" s="17"/>
      <c r="C49" s="17"/>
      <c r="D49" s="17"/>
      <c r="E49" s="18"/>
      <c r="F49" s="28"/>
      <c r="G49" s="16"/>
      <c r="H49" s="17"/>
      <c r="I49" s="18"/>
      <c r="J49" s="18"/>
      <c r="K49" s="18"/>
      <c r="L49" s="18"/>
      <c r="M49" s="19"/>
      <c r="N49" s="15"/>
    </row>
    <row r="50" spans="2:25" s="13" customFormat="1" ht="15.75" x14ac:dyDescent="0.25">
      <c r="B50" s="1"/>
      <c r="C50" s="1"/>
      <c r="D50" s="1"/>
      <c r="E50" s="4"/>
      <c r="F50" s="2" t="s">
        <v>6</v>
      </c>
      <c r="G50" s="3">
        <f>G8+G9+G10+G11+G12+G13+G14+G15</f>
        <v>28351</v>
      </c>
      <c r="H50"/>
      <c r="I50" s="4"/>
      <c r="L50" s="4"/>
      <c r="M50" s="2" t="s">
        <v>8</v>
      </c>
      <c r="N50" s="3">
        <f>SUM(N8:N29)</f>
        <v>28351</v>
      </c>
    </row>
    <row r="51" spans="2:25" s="17" customFormat="1" ht="15.75" customHeight="1" x14ac:dyDescent="0.25">
      <c r="B51" s="1"/>
      <c r="C51" s="1"/>
      <c r="D51" s="1"/>
      <c r="E51" s="4"/>
      <c r="F51" s="20" t="s">
        <v>7</v>
      </c>
      <c r="G51" s="80">
        <f>SUM(G30:G31)</f>
        <v>37483.25</v>
      </c>
      <c r="H51" s="75">
        <f>SUM(G30:G33)</f>
        <v>441000</v>
      </c>
      <c r="J51" s="3"/>
      <c r="K51" s="4"/>
      <c r="L51" s="4"/>
      <c r="M51" s="20" t="s">
        <v>9</v>
      </c>
      <c r="N51" s="3">
        <f>SUM(N35:N42)</f>
        <v>441000</v>
      </c>
    </row>
    <row r="52" spans="2:25" s="17" customFormat="1" ht="15.75" customHeight="1" x14ac:dyDescent="0.25">
      <c r="B52" s="1"/>
      <c r="C52" s="1"/>
      <c r="D52" s="1"/>
      <c r="E52" s="4"/>
      <c r="F52" s="2" t="s">
        <v>140</v>
      </c>
      <c r="G52" s="81">
        <f>G33</f>
        <v>403516.75</v>
      </c>
      <c r="I52" s="4"/>
      <c r="K52" s="4"/>
      <c r="L52" s="4"/>
      <c r="M52" s="20" t="s">
        <v>142</v>
      </c>
      <c r="N52" s="3">
        <f>SUM(N50:N51)</f>
        <v>469351</v>
      </c>
    </row>
    <row r="53" spans="2:25" s="17" customFormat="1" ht="15.75" customHeight="1" x14ac:dyDescent="0.25">
      <c r="B53" s="1"/>
      <c r="C53" s="1"/>
      <c r="D53" s="1"/>
      <c r="E53" s="4"/>
      <c r="F53" s="2" t="s">
        <v>141</v>
      </c>
      <c r="G53" s="3">
        <f>SUM(G50:G52)</f>
        <v>469351</v>
      </c>
      <c r="H53"/>
      <c r="I53" s="4"/>
      <c r="K53" s="4"/>
      <c r="L53" s="4"/>
      <c r="M53" s="20"/>
      <c r="N53" s="3"/>
    </row>
    <row r="54" spans="2:25" s="17" customFormat="1" ht="15.75" customHeight="1" x14ac:dyDescent="0.25">
      <c r="B54" s="1"/>
      <c r="C54" s="1"/>
      <c r="D54" s="1"/>
      <c r="E54" s="4"/>
      <c r="H54"/>
      <c r="I54" s="4"/>
      <c r="K54" s="4"/>
      <c r="L54" s="4"/>
      <c r="M54" s="20"/>
      <c r="N54" s="3"/>
    </row>
    <row r="55" spans="2:25" s="17" customFormat="1" ht="15.75" customHeight="1" x14ac:dyDescent="0.25">
      <c r="B55" s="1"/>
      <c r="C55" s="1"/>
      <c r="D55" s="1"/>
      <c r="E55" s="4"/>
      <c r="F55" s="2"/>
      <c r="G55" s="3"/>
      <c r="H55"/>
      <c r="I55" s="4"/>
      <c r="K55" s="4"/>
      <c r="L55" s="4"/>
      <c r="M55" s="20"/>
      <c r="N55" s="3"/>
    </row>
    <row r="56" spans="2:25" ht="15.75" customHeight="1" x14ac:dyDescent="0.25">
      <c r="F56" s="20" t="s">
        <v>10</v>
      </c>
      <c r="G56" s="3">
        <f>G53-N52</f>
        <v>0</v>
      </c>
      <c r="J56" s="1"/>
      <c r="M56" s="20"/>
    </row>
    <row r="59" spans="2:25" x14ac:dyDescent="0.25">
      <c r="F59" s="1"/>
    </row>
    <row r="61" spans="2:25" x14ac:dyDescent="0.25">
      <c r="B61" s="25" t="s">
        <v>34</v>
      </c>
      <c r="C61" s="23"/>
      <c r="D61" s="23"/>
      <c r="E61" s="24"/>
      <c r="F61" s="21"/>
      <c r="G61" s="22"/>
      <c r="H61" s="31"/>
      <c r="I61" s="24"/>
      <c r="J61" s="22" t="s">
        <v>35</v>
      </c>
      <c r="K61" s="24"/>
      <c r="L61" s="24"/>
      <c r="M61" s="23"/>
      <c r="N61" s="22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2:25" x14ac:dyDescent="0.25">
      <c r="B62" s="25" t="s">
        <v>92</v>
      </c>
      <c r="C62" s="23"/>
      <c r="D62" s="23"/>
      <c r="E62" s="24"/>
      <c r="F62" s="23"/>
      <c r="G62" s="22"/>
      <c r="H62" s="31"/>
      <c r="I62" s="11" t="s">
        <v>89</v>
      </c>
      <c r="J62" s="23"/>
      <c r="K62" s="24"/>
      <c r="L62" s="24"/>
      <c r="M62" s="23"/>
      <c r="N62" s="22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2:25" x14ac:dyDescent="0.25">
      <c r="B63" s="25" t="s">
        <v>93</v>
      </c>
      <c r="C63" s="23"/>
      <c r="D63" s="23"/>
      <c r="E63" s="24"/>
      <c r="F63" s="23"/>
      <c r="G63" s="22"/>
      <c r="H63" s="31"/>
      <c r="I63" s="22" t="s">
        <v>90</v>
      </c>
      <c r="J63" s="11"/>
      <c r="K63" s="24"/>
      <c r="L63" s="24"/>
      <c r="M63" s="23"/>
      <c r="N63" s="22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spans="2:25" x14ac:dyDescent="0.25">
      <c r="B64" s="25" t="s">
        <v>94</v>
      </c>
      <c r="C64" s="23"/>
      <c r="D64" s="23"/>
      <c r="E64" s="24"/>
      <c r="F64" s="23"/>
      <c r="G64" s="22"/>
      <c r="H64" s="31"/>
      <c r="I64" s="22" t="s">
        <v>102</v>
      </c>
      <c r="J64" s="23"/>
      <c r="K64" s="24"/>
      <c r="L64" s="24"/>
      <c r="M64" s="23"/>
      <c r="N64" s="22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spans="2:25" x14ac:dyDescent="0.25">
      <c r="B65" s="25" t="s">
        <v>95</v>
      </c>
      <c r="C65" s="23"/>
      <c r="D65" s="23"/>
      <c r="E65" s="24"/>
      <c r="F65" s="23"/>
      <c r="G65" s="22"/>
      <c r="H65" s="31"/>
      <c r="I65" s="23" t="s">
        <v>101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spans="2:25" x14ac:dyDescent="0.25">
      <c r="B66" s="23" t="s">
        <v>91</v>
      </c>
      <c r="C66" s="23"/>
      <c r="D66" s="23"/>
      <c r="E66" s="23"/>
      <c r="F66" s="23"/>
      <c r="G66" s="22"/>
      <c r="H66" s="31"/>
      <c r="I66" s="23" t="s">
        <v>117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2:25" x14ac:dyDescent="0.25">
      <c r="B67" s="25" t="s">
        <v>96</v>
      </c>
      <c r="C67" s="23"/>
      <c r="D67" s="23"/>
      <c r="E67" s="23"/>
      <c r="F67" s="23"/>
      <c r="G67" s="22"/>
      <c r="H67" s="31"/>
      <c r="I67" s="23" t="s">
        <v>118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2:25" x14ac:dyDescent="0.25">
      <c r="B68" s="25" t="s">
        <v>97</v>
      </c>
      <c r="C68" s="23"/>
      <c r="D68" s="23"/>
      <c r="E68" s="24"/>
      <c r="F68" s="23"/>
      <c r="G68" s="22"/>
      <c r="H68" s="31"/>
      <c r="I68" s="23" t="s">
        <v>103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spans="2:25" x14ac:dyDescent="0.25">
      <c r="B69" s="25" t="s">
        <v>98</v>
      </c>
      <c r="C69" s="23"/>
      <c r="D69" s="23"/>
      <c r="E69" s="24"/>
      <c r="F69" s="23"/>
      <c r="G69" s="22"/>
      <c r="H69" s="31"/>
      <c r="I69" s="23" t="s">
        <v>104</v>
      </c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spans="2:25" x14ac:dyDescent="0.25">
      <c r="B70" s="23" t="s">
        <v>167</v>
      </c>
      <c r="C70" s="23"/>
      <c r="D70" s="23"/>
      <c r="E70" s="24"/>
      <c r="F70" s="23"/>
      <c r="G70" s="22"/>
      <c r="H70" s="31"/>
      <c r="I70" s="23" t="s">
        <v>105</v>
      </c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2:25" x14ac:dyDescent="0.25">
      <c r="B71" s="23"/>
      <c r="C71" s="23"/>
      <c r="D71" s="23"/>
      <c r="E71" s="24"/>
      <c r="F71" s="21"/>
      <c r="G71" s="22"/>
      <c r="H71" s="31"/>
      <c r="I71" s="23" t="s">
        <v>106</v>
      </c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2:25" x14ac:dyDescent="0.25">
      <c r="B72" s="23"/>
      <c r="C72" s="23"/>
      <c r="D72" s="23"/>
      <c r="E72" s="24"/>
      <c r="F72" s="21"/>
      <c r="G72" s="22"/>
      <c r="H72" s="31"/>
      <c r="I72" s="23" t="s">
        <v>169</v>
      </c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2:25" x14ac:dyDescent="0.25">
      <c r="B73" s="23"/>
      <c r="C73" s="23"/>
      <c r="D73" s="23"/>
      <c r="E73" s="24"/>
      <c r="F73" s="21"/>
      <c r="G73" s="22"/>
      <c r="H73" s="31"/>
      <c r="I73" s="23" t="s">
        <v>107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2:25" x14ac:dyDescent="0.25">
      <c r="B74" s="23"/>
      <c r="C74" s="23"/>
      <c r="D74" s="23"/>
      <c r="E74" s="24"/>
      <c r="F74" s="21"/>
      <c r="G74" s="22"/>
      <c r="H74" s="31"/>
      <c r="I74" s="23" t="s">
        <v>108</v>
      </c>
      <c r="J74" s="23"/>
      <c r="K74" s="24"/>
      <c r="L74" s="24"/>
      <c r="M74" s="23"/>
      <c r="N74" s="22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2:25" x14ac:dyDescent="0.25">
      <c r="B75" s="23"/>
      <c r="C75" s="23"/>
      <c r="D75" s="23"/>
      <c r="E75" s="24"/>
      <c r="F75" s="21"/>
      <c r="G75" s="22"/>
      <c r="H75" s="31"/>
      <c r="I75" s="30" t="s">
        <v>119</v>
      </c>
      <c r="J75" s="24"/>
      <c r="K75" s="24"/>
      <c r="L75" s="24"/>
      <c r="M75" s="23"/>
      <c r="N75" s="22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spans="2:25" x14ac:dyDescent="0.25">
      <c r="B76" s="23"/>
      <c r="C76" s="23"/>
      <c r="D76" s="23"/>
      <c r="E76" s="24"/>
      <c r="F76" s="21"/>
      <c r="G76" s="22"/>
      <c r="H76" s="31"/>
      <c r="I76" s="30" t="s">
        <v>123</v>
      </c>
      <c r="J76" s="24"/>
      <c r="K76" s="24"/>
      <c r="L76" s="24"/>
      <c r="M76" s="23"/>
      <c r="N76" s="22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spans="2:25" x14ac:dyDescent="0.25">
      <c r="B77" s="23"/>
      <c r="C77" s="23"/>
      <c r="D77" s="23"/>
      <c r="E77" s="24"/>
      <c r="F77" s="21"/>
      <c r="G77" s="22"/>
      <c r="H77" s="31"/>
      <c r="I77" s="22" t="s">
        <v>122</v>
      </c>
      <c r="J77" s="23"/>
      <c r="K77" s="24"/>
      <c r="L77" s="24"/>
      <c r="M77" s="23"/>
      <c r="N77" s="22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  <row r="78" spans="2:25" x14ac:dyDescent="0.25">
      <c r="B78" s="23"/>
      <c r="C78" s="23"/>
      <c r="D78" s="23"/>
      <c r="E78" s="24"/>
      <c r="F78" s="21"/>
      <c r="G78" s="22"/>
      <c r="H78" s="31"/>
      <c r="I78" s="22" t="s">
        <v>124</v>
      </c>
      <c r="J78" s="23"/>
      <c r="K78" s="24"/>
      <c r="L78" s="24"/>
      <c r="M78" s="23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</row>
    <row r="79" spans="2:25" x14ac:dyDescent="0.25">
      <c r="B79" s="23"/>
      <c r="C79" s="23"/>
      <c r="D79" s="23"/>
      <c r="E79" s="24"/>
      <c r="F79" s="21"/>
      <c r="G79" s="22"/>
      <c r="H79" s="31"/>
      <c r="I79" s="30" t="s">
        <v>125</v>
      </c>
      <c r="J79" s="23"/>
      <c r="K79" s="24"/>
      <c r="L79" s="24"/>
      <c r="M79" s="23"/>
      <c r="N79" s="22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  <row r="80" spans="2:25" x14ac:dyDescent="0.25">
      <c r="B80" s="23"/>
      <c r="C80" s="23"/>
      <c r="D80" s="23"/>
      <c r="E80" s="24"/>
      <c r="F80" s="21"/>
      <c r="G80" s="22"/>
      <c r="H80" s="31"/>
      <c r="J80" s="22"/>
      <c r="K80" s="24"/>
      <c r="L80" s="24"/>
      <c r="M80" s="23"/>
      <c r="N80" s="22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spans="2:25" x14ac:dyDescent="0.25">
      <c r="B81" s="23"/>
      <c r="C81" s="23"/>
      <c r="D81" s="23"/>
      <c r="E81" s="24"/>
      <c r="F81" s="21"/>
      <c r="G81" s="22"/>
      <c r="H81" s="31"/>
      <c r="I81" s="24"/>
      <c r="J81" s="23"/>
      <c r="K81" s="24"/>
      <c r="L81" s="24"/>
      <c r="M81" s="23"/>
      <c r="N81" s="22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  <row r="82" spans="2:25" s="13" customFormat="1" ht="15.75" x14ac:dyDescent="0.25">
      <c r="B82" s="17"/>
      <c r="C82" s="17"/>
      <c r="D82" s="17"/>
      <c r="E82" s="18"/>
      <c r="F82" s="28" t="s">
        <v>143</v>
      </c>
      <c r="G82" s="16">
        <v>482151.11</v>
      </c>
      <c r="H82" s="17"/>
      <c r="I82" s="18"/>
      <c r="J82" s="18"/>
      <c r="K82" s="18"/>
      <c r="L82" s="18"/>
      <c r="M82" s="19"/>
      <c r="N82" s="15"/>
    </row>
    <row r="83" spans="2:25" s="13" customFormat="1" ht="15.75" x14ac:dyDescent="0.25">
      <c r="B83" s="17"/>
      <c r="C83" s="17"/>
      <c r="D83" s="17"/>
      <c r="E83" s="18"/>
      <c r="F83" s="28" t="s">
        <v>144</v>
      </c>
      <c r="G83" s="16">
        <v>14516.75</v>
      </c>
      <c r="H83" s="17"/>
      <c r="K83" s="18"/>
      <c r="L83" s="18"/>
      <c r="M83" s="19"/>
      <c r="N83" s="15"/>
    </row>
    <row r="84" spans="2:25" s="13" customFormat="1" ht="15.75" x14ac:dyDescent="0.25">
      <c r="B84" s="17"/>
      <c r="C84" s="17"/>
      <c r="D84" s="17"/>
      <c r="E84" s="18"/>
      <c r="F84" s="28"/>
      <c r="G84" s="16">
        <f>SUM(G82:G83)</f>
        <v>496667.86</v>
      </c>
      <c r="H84" s="17"/>
      <c r="I84" s="18"/>
      <c r="J84" s="18"/>
      <c r="K84" s="18"/>
      <c r="L84" s="18"/>
      <c r="M84" s="19"/>
      <c r="N84" s="15"/>
    </row>
    <row r="85" spans="2:25" s="13" customFormat="1" ht="15.75" x14ac:dyDescent="0.25">
      <c r="B85" s="17"/>
      <c r="C85" s="17"/>
      <c r="D85" s="17"/>
      <c r="E85" s="18"/>
      <c r="H85" s="17"/>
      <c r="I85" s="18"/>
      <c r="J85" s="18"/>
      <c r="K85" s="18"/>
      <c r="L85" s="18"/>
      <c r="M85" s="19"/>
      <c r="N85" s="15"/>
    </row>
    <row r="86" spans="2:25" s="13" customFormat="1" ht="15.75" x14ac:dyDescent="0.25">
      <c r="B86" s="17"/>
      <c r="C86" s="17"/>
      <c r="D86" s="17"/>
      <c r="E86" s="18"/>
      <c r="F86" s="28" t="s">
        <v>168</v>
      </c>
      <c r="G86" s="16">
        <v>-5000</v>
      </c>
      <c r="H86" s="17"/>
      <c r="I86" s="18"/>
      <c r="J86" s="18"/>
      <c r="K86" s="18"/>
      <c r="L86" s="18"/>
      <c r="M86" s="19"/>
      <c r="N86" s="15"/>
    </row>
    <row r="87" spans="2:25" s="13" customFormat="1" ht="15.75" x14ac:dyDescent="0.25">
      <c r="B87" s="17"/>
      <c r="C87" s="17"/>
      <c r="D87" s="17"/>
      <c r="E87" s="18"/>
      <c r="F87" s="28" t="s">
        <v>145</v>
      </c>
      <c r="G87" s="16">
        <v>-5000</v>
      </c>
      <c r="H87" s="17"/>
      <c r="I87" s="18"/>
      <c r="J87" s="18"/>
      <c r="K87" s="18"/>
      <c r="L87" s="18"/>
      <c r="M87" s="19"/>
      <c r="N87" s="15"/>
    </row>
    <row r="88" spans="2:25" s="13" customFormat="1" ht="15.75" x14ac:dyDescent="0.25">
      <c r="B88" s="17"/>
      <c r="C88" s="17"/>
      <c r="D88" s="17"/>
      <c r="E88" s="18"/>
      <c r="F88" s="28" t="s">
        <v>147</v>
      </c>
      <c r="G88" s="16">
        <v>-32000</v>
      </c>
      <c r="H88" s="17"/>
      <c r="I88" s="18"/>
      <c r="J88" s="18"/>
      <c r="K88" s="18"/>
      <c r="L88" s="18"/>
      <c r="M88" s="19"/>
      <c r="N88" s="15"/>
    </row>
    <row r="89" spans="2:25" s="13" customFormat="1" ht="15.75" x14ac:dyDescent="0.25">
      <c r="B89" s="17"/>
      <c r="C89" s="17"/>
      <c r="D89" s="17"/>
      <c r="E89" s="18"/>
      <c r="F89" s="28" t="s">
        <v>146</v>
      </c>
      <c r="G89" s="16">
        <v>-7000</v>
      </c>
      <c r="H89" s="17"/>
      <c r="I89" s="18"/>
      <c r="J89" s="18"/>
      <c r="K89" s="18"/>
      <c r="L89" s="18"/>
      <c r="M89" s="19"/>
      <c r="N89" s="15"/>
    </row>
    <row r="90" spans="2:25" s="13" customFormat="1" ht="15.75" x14ac:dyDescent="0.25">
      <c r="B90" s="17"/>
      <c r="C90" s="17"/>
      <c r="D90" s="17"/>
      <c r="E90" s="18"/>
      <c r="F90" s="28" t="s">
        <v>150</v>
      </c>
      <c r="G90" s="16">
        <f>-14516.75-250000</f>
        <v>-264516.75</v>
      </c>
      <c r="H90" s="17"/>
      <c r="I90" s="18"/>
      <c r="J90" s="18"/>
      <c r="K90" s="18"/>
      <c r="L90" s="18"/>
      <c r="M90" s="19"/>
      <c r="N90" s="15"/>
    </row>
    <row r="91" spans="2:25" s="13" customFormat="1" ht="15.75" x14ac:dyDescent="0.25">
      <c r="B91" s="17"/>
      <c r="C91" s="17"/>
      <c r="D91" s="17"/>
      <c r="E91" s="18"/>
      <c r="F91" s="28" t="s">
        <v>148</v>
      </c>
      <c r="G91" s="16">
        <v>-80000</v>
      </c>
      <c r="H91" s="17"/>
      <c r="I91" s="18"/>
      <c r="J91" s="18"/>
      <c r="K91" s="18"/>
      <c r="L91" s="18"/>
      <c r="M91" s="19"/>
      <c r="N91" s="15"/>
    </row>
    <row r="92" spans="2:25" s="13" customFormat="1" ht="15.75" x14ac:dyDescent="0.25">
      <c r="B92" s="17"/>
      <c r="C92" s="17"/>
      <c r="D92" s="17"/>
      <c r="E92" s="18"/>
      <c r="F92" s="28" t="s">
        <v>149</v>
      </c>
      <c r="G92" s="16">
        <v>-10000</v>
      </c>
      <c r="H92" s="17"/>
      <c r="I92" s="74"/>
      <c r="J92" s="18"/>
      <c r="K92" s="18"/>
      <c r="L92" s="18"/>
      <c r="M92" s="19"/>
      <c r="N92" s="15"/>
    </row>
    <row r="93" spans="2:25" s="13" customFormat="1" ht="15.75" x14ac:dyDescent="0.25">
      <c r="B93" s="17"/>
      <c r="C93" s="17"/>
      <c r="D93" s="17"/>
      <c r="E93" s="18"/>
      <c r="F93" s="28"/>
      <c r="G93" s="16"/>
      <c r="H93" s="17"/>
      <c r="I93" s="74">
        <v>50000</v>
      </c>
      <c r="J93" s="18" t="s">
        <v>151</v>
      </c>
      <c r="K93" s="18"/>
      <c r="L93" s="18"/>
      <c r="M93" s="19"/>
      <c r="N93" s="15"/>
    </row>
    <row r="94" spans="2:25" s="13" customFormat="1" ht="15.75" x14ac:dyDescent="0.25">
      <c r="B94" s="17"/>
      <c r="C94" s="17"/>
      <c r="D94" s="17"/>
      <c r="E94" s="18"/>
      <c r="F94" s="79" t="s">
        <v>160</v>
      </c>
      <c r="G94" s="78">
        <f>G84+SUM(G86:G92)</f>
        <v>93151.109999999986</v>
      </c>
      <c r="H94" s="17"/>
      <c r="I94" s="74">
        <v>43151</v>
      </c>
      <c r="J94" s="18" t="s">
        <v>152</v>
      </c>
      <c r="K94" s="18"/>
      <c r="L94" s="18"/>
      <c r="M94" s="19"/>
      <c r="N94" s="15"/>
    </row>
    <row r="95" spans="2:25" x14ac:dyDescent="0.25">
      <c r="B95" s="23"/>
      <c r="C95" s="23"/>
      <c r="D95" s="23"/>
      <c r="E95" s="24"/>
      <c r="F95" s="21"/>
      <c r="G95" s="22"/>
      <c r="H95" s="31"/>
      <c r="I95" s="77">
        <f>SUM(I92:I94)</f>
        <v>93151</v>
      </c>
      <c r="J95" s="22"/>
      <c r="K95" s="24"/>
      <c r="L95" s="24"/>
      <c r="M95" s="23"/>
      <c r="N95" s="22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</row>
    <row r="96" spans="2:25" x14ac:dyDescent="0.25">
      <c r="B96" s="23"/>
      <c r="C96" s="23"/>
      <c r="D96" s="23"/>
      <c r="E96" s="24"/>
      <c r="F96" s="21"/>
      <c r="G96" s="22"/>
      <c r="H96" s="31"/>
      <c r="I96" s="24"/>
      <c r="J96" s="22"/>
      <c r="K96" s="24"/>
      <c r="L96" s="24"/>
      <c r="M96" s="23"/>
      <c r="N96" s="22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</row>
    <row r="97" spans="2:25" x14ac:dyDescent="0.25">
      <c r="B97" s="23"/>
      <c r="C97" s="23"/>
      <c r="D97" s="23"/>
      <c r="E97" s="24"/>
      <c r="F97" s="21"/>
      <c r="G97" s="22"/>
      <c r="H97" s="31"/>
      <c r="I97" s="24"/>
      <c r="J97" s="22"/>
      <c r="K97" s="24"/>
      <c r="L97" s="24"/>
      <c r="M97" s="23"/>
      <c r="N97" s="22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</row>
    <row r="98" spans="2:25" x14ac:dyDescent="0.25">
      <c r="B98" s="23"/>
      <c r="C98" s="23"/>
      <c r="D98" s="23"/>
      <c r="E98" s="24"/>
      <c r="F98" s="21"/>
      <c r="G98" s="22"/>
      <c r="H98" s="31"/>
      <c r="I98" s="24"/>
      <c r="J98" s="24"/>
      <c r="K98" s="24"/>
      <c r="L98" s="24"/>
      <c r="M98" s="23"/>
      <c r="N98" s="22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</row>
    <row r="99" spans="2:25" x14ac:dyDescent="0.25">
      <c r="B99" s="23"/>
      <c r="C99" s="23"/>
      <c r="D99" s="23"/>
      <c r="E99" s="24"/>
      <c r="F99" s="21"/>
      <c r="G99" s="22"/>
      <c r="H99" s="31"/>
      <c r="I99" s="24"/>
      <c r="J99" s="24"/>
      <c r="K99" s="24"/>
      <c r="L99" s="24"/>
      <c r="M99" s="23"/>
      <c r="N99" s="22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</row>
    <row r="100" spans="2:25" x14ac:dyDescent="0.25">
      <c r="B100" s="23"/>
      <c r="C100" s="23"/>
      <c r="D100" s="23"/>
      <c r="E100" s="24"/>
      <c r="F100" s="21"/>
      <c r="G100" s="22"/>
      <c r="H100" s="31"/>
      <c r="I100" s="24"/>
      <c r="J100" s="24"/>
      <c r="K100" s="24"/>
      <c r="L100" s="24"/>
      <c r="M100" s="23"/>
      <c r="N100" s="22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</row>
    <row r="101" spans="2:25" x14ac:dyDescent="0.25">
      <c r="B101" s="23"/>
      <c r="C101" s="23"/>
      <c r="D101" s="23"/>
      <c r="E101" s="24"/>
      <c r="F101" s="21"/>
      <c r="G101" s="22"/>
      <c r="H101" s="31"/>
      <c r="I101" s="24"/>
      <c r="J101" s="24"/>
      <c r="K101" s="24"/>
      <c r="L101" s="24"/>
      <c r="M101" s="23"/>
      <c r="N101" s="22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spans="2:25" x14ac:dyDescent="0.25">
      <c r="B102" s="23"/>
      <c r="C102" s="23"/>
      <c r="D102" s="23"/>
      <c r="E102" s="24"/>
      <c r="F102" s="21"/>
      <c r="G102" s="22"/>
      <c r="H102" s="31"/>
      <c r="I102" s="24"/>
      <c r="J102" s="24"/>
      <c r="K102" s="24"/>
      <c r="L102" s="24"/>
      <c r="M102" s="23"/>
      <c r="N102" s="22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</row>
  </sheetData>
  <mergeCells count="2">
    <mergeCell ref="F47:G47"/>
    <mergeCell ref="F46:G46"/>
  </mergeCells>
  <printOptions verticalCentered="1"/>
  <pageMargins left="0.11811023622047245" right="0.11811023622047245" top="0" bottom="0" header="0.31496062992125984" footer="0.31496062992125984"/>
  <pageSetup paperSize="8" scale="68" fitToHeight="0" orientation="landscape" verticalDpi="0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Riepilogo 2021</vt:lpstr>
      <vt:lpstr>'Riepilogo 2021'!Area_stampa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Rossella Turco</dc:creator>
  <cp:lastModifiedBy>Rossella Turco</cp:lastModifiedBy>
  <cp:lastPrinted>2021-06-28T09:12:55Z</cp:lastPrinted>
  <dcterms:created xsi:type="dcterms:W3CDTF">2021-03-25T09:06:20Z</dcterms:created>
  <dcterms:modified xsi:type="dcterms:W3CDTF">2021-06-28T10:37:29Z</dcterms:modified>
</cp:coreProperties>
</file>